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 defaultThemeVersion="124226"/>
  <bookViews>
    <workbookView xWindow="-120" yWindow="-120" windowWidth="20730" windowHeight="11160" tabRatio="733" activeTab="5"/>
  </bookViews>
  <sheets>
    <sheet name="Div 1 Res" sheetId="1" r:id="rId1"/>
    <sheet name="Div 2 Res" sheetId="2" r:id="rId2"/>
    <sheet name="Div 3 Res" sheetId="3" r:id="rId3"/>
    <sheet name="Div 4 Res" sheetId="7" r:id="rId4"/>
    <sheet name="Div 5 Res" sheetId="6" r:id="rId5"/>
    <sheet name="League Tables" sheetId="8" r:id="rId6"/>
    <sheet name="Div 1 Table" sheetId="9" r:id="rId7"/>
    <sheet name="Div 2 Table" sheetId="10" r:id="rId8"/>
    <sheet name="Div 3 Table" sheetId="11" r:id="rId9"/>
    <sheet name="Div 4 Table" sheetId="12" r:id="rId10"/>
    <sheet name="Div 5 Table" sheetId="13" r:id="rId11"/>
  </sheets>
  <calcPr calcId="124519"/>
</workbook>
</file>

<file path=xl/calcChain.xml><?xml version="1.0" encoding="utf-8"?>
<calcChain xmlns="http://schemas.openxmlformats.org/spreadsheetml/2006/main">
  <c r="A61" i="8"/>
  <c r="A35"/>
  <c r="B52"/>
  <c r="C52"/>
  <c r="D52"/>
  <c r="E52"/>
  <c r="F52"/>
  <c r="G52"/>
  <c r="H52"/>
  <c r="I52"/>
  <c r="J52"/>
  <c r="A53"/>
  <c r="A54"/>
  <c r="A55"/>
  <c r="A56"/>
  <c r="A57"/>
  <c r="A58"/>
  <c r="A59"/>
  <c r="A60"/>
  <c r="A52"/>
  <c r="A51"/>
  <c r="B38"/>
  <c r="C38"/>
  <c r="D38"/>
  <c r="E38"/>
  <c r="F38"/>
  <c r="G38"/>
  <c r="H38"/>
  <c r="I38"/>
  <c r="J38"/>
  <c r="A39"/>
  <c r="A40"/>
  <c r="A41"/>
  <c r="A42"/>
  <c r="A43"/>
  <c r="A44"/>
  <c r="A45"/>
  <c r="A46"/>
  <c r="A47"/>
  <c r="A48"/>
  <c r="A38"/>
  <c r="A37"/>
  <c r="B25"/>
  <c r="C25"/>
  <c r="D25"/>
  <c r="E25"/>
  <c r="F25"/>
  <c r="G25"/>
  <c r="H25"/>
  <c r="I25"/>
  <c r="J25"/>
  <c r="A26"/>
  <c r="A27"/>
  <c r="A28"/>
  <c r="A29"/>
  <c r="A30"/>
  <c r="A31"/>
  <c r="A32"/>
  <c r="A33"/>
  <c r="A34"/>
  <c r="A25"/>
  <c r="A24"/>
  <c r="B14"/>
  <c r="C14"/>
  <c r="D14"/>
  <c r="E14"/>
  <c r="F14"/>
  <c r="G14"/>
  <c r="H14"/>
  <c r="I14"/>
  <c r="J14"/>
  <c r="A15"/>
  <c r="A16"/>
  <c r="A17"/>
  <c r="A18"/>
  <c r="A19"/>
  <c r="A20"/>
  <c r="A21"/>
  <c r="A14"/>
  <c r="A13"/>
  <c r="A1"/>
  <c r="B2"/>
  <c r="C2"/>
  <c r="D2"/>
  <c r="E2"/>
  <c r="F2"/>
  <c r="G2"/>
  <c r="H2"/>
  <c r="I2"/>
  <c r="J2"/>
  <c r="A3"/>
  <c r="A4"/>
  <c r="A5"/>
  <c r="A6"/>
  <c r="A7"/>
  <c r="A8"/>
  <c r="A9"/>
  <c r="A10"/>
  <c r="A2"/>
  <c r="H11" i="13"/>
  <c r="G11"/>
  <c r="J11" s="1"/>
  <c r="H10"/>
  <c r="G10"/>
  <c r="H9"/>
  <c r="G9"/>
  <c r="H8"/>
  <c r="G8"/>
  <c r="F8"/>
  <c r="H7"/>
  <c r="G7"/>
  <c r="C7"/>
  <c r="H6"/>
  <c r="G6"/>
  <c r="H5"/>
  <c r="G5"/>
  <c r="H4"/>
  <c r="G4"/>
  <c r="H13" i="12"/>
  <c r="G13"/>
  <c r="J13" s="1"/>
  <c r="H12"/>
  <c r="G12"/>
  <c r="H11"/>
  <c r="G11"/>
  <c r="H10"/>
  <c r="G10"/>
  <c r="H9"/>
  <c r="G9"/>
  <c r="H8"/>
  <c r="G8"/>
  <c r="H7"/>
  <c r="G7"/>
  <c r="H6"/>
  <c r="G6"/>
  <c r="H5"/>
  <c r="G5"/>
  <c r="H4"/>
  <c r="G4"/>
  <c r="F4"/>
  <c r="E4"/>
  <c r="D4"/>
  <c r="C4"/>
  <c r="H12" i="11"/>
  <c r="G12"/>
  <c r="C12"/>
  <c r="H11"/>
  <c r="G11"/>
  <c r="H10"/>
  <c r="G10"/>
  <c r="H9"/>
  <c r="G9"/>
  <c r="H8"/>
  <c r="G8"/>
  <c r="H7"/>
  <c r="G7"/>
  <c r="H6"/>
  <c r="G6"/>
  <c r="H5"/>
  <c r="G5"/>
  <c r="H4"/>
  <c r="G4"/>
  <c r="H10" i="10"/>
  <c r="G10"/>
  <c r="H9"/>
  <c r="G9"/>
  <c r="H8"/>
  <c r="G8"/>
  <c r="H7"/>
  <c r="G7"/>
  <c r="H6"/>
  <c r="G6"/>
  <c r="H5"/>
  <c r="G5"/>
  <c r="H4"/>
  <c r="G4"/>
  <c r="H11" i="9"/>
  <c r="G11"/>
  <c r="H10"/>
  <c r="G10"/>
  <c r="H9"/>
  <c r="G9"/>
  <c r="H8"/>
  <c r="G8"/>
  <c r="H7"/>
  <c r="G7"/>
  <c r="H6"/>
  <c r="G6"/>
  <c r="H5"/>
  <c r="G5"/>
  <c r="H4"/>
  <c r="G4"/>
  <c r="I113" i="6"/>
  <c r="H113"/>
  <c r="I112"/>
  <c r="H112"/>
  <c r="I111"/>
  <c r="H111"/>
  <c r="I110"/>
  <c r="H110"/>
  <c r="I109"/>
  <c r="H109"/>
  <c r="I108"/>
  <c r="H108"/>
  <c r="I107"/>
  <c r="H107"/>
  <c r="I106"/>
  <c r="H106"/>
  <c r="I105"/>
  <c r="H105"/>
  <c r="I104"/>
  <c r="H104"/>
  <c r="I103"/>
  <c r="H103"/>
  <c r="I102"/>
  <c r="H102"/>
  <c r="I101"/>
  <c r="H101"/>
  <c r="I100"/>
  <c r="H100"/>
  <c r="I99"/>
  <c r="H99"/>
  <c r="I98"/>
  <c r="H98"/>
  <c r="I97"/>
  <c r="H97"/>
  <c r="I96"/>
  <c r="H96"/>
  <c r="I95"/>
  <c r="H95"/>
  <c r="I94"/>
  <c r="H94"/>
  <c r="I93"/>
  <c r="H93"/>
  <c r="I92"/>
  <c r="H92"/>
  <c r="I91"/>
  <c r="H91"/>
  <c r="I90"/>
  <c r="H90"/>
  <c r="I89"/>
  <c r="H89"/>
  <c r="I88"/>
  <c r="H88"/>
  <c r="I87"/>
  <c r="H87"/>
  <c r="I86"/>
  <c r="H86"/>
  <c r="I85"/>
  <c r="H85"/>
  <c r="I84"/>
  <c r="H84"/>
  <c r="I83"/>
  <c r="H83"/>
  <c r="I82"/>
  <c r="H82"/>
  <c r="F6" i="13" s="1"/>
  <c r="I81" i="6"/>
  <c r="H81"/>
  <c r="C11" i="13" s="1"/>
  <c r="I80" i="6"/>
  <c r="H80"/>
  <c r="I79"/>
  <c r="H79"/>
  <c r="I78"/>
  <c r="H78"/>
  <c r="I77"/>
  <c r="H77"/>
  <c r="I76"/>
  <c r="E10" i="13" s="1"/>
  <c r="H76" i="6"/>
  <c r="E6" i="13" s="1"/>
  <c r="I75" i="6"/>
  <c r="F7" i="13" s="1"/>
  <c r="H75" i="6"/>
  <c r="I74"/>
  <c r="H74"/>
  <c r="E8" i="13" s="1"/>
  <c r="I73" i="6"/>
  <c r="H73"/>
  <c r="F4" i="13" s="1"/>
  <c r="I72" i="6"/>
  <c r="H72"/>
  <c r="I71"/>
  <c r="H71"/>
  <c r="I70"/>
  <c r="H70"/>
  <c r="I69"/>
  <c r="H69"/>
  <c r="I68"/>
  <c r="H68"/>
  <c r="I67"/>
  <c r="H67"/>
  <c r="I66"/>
  <c r="H66"/>
  <c r="I65"/>
  <c r="H65"/>
  <c r="I64"/>
  <c r="H64"/>
  <c r="I63"/>
  <c r="H63"/>
  <c r="I62"/>
  <c r="H62"/>
  <c r="I61"/>
  <c r="H61"/>
  <c r="I60"/>
  <c r="H60"/>
  <c r="I59"/>
  <c r="H59"/>
  <c r="I58"/>
  <c r="H58"/>
  <c r="I57"/>
  <c r="H57"/>
  <c r="I56"/>
  <c r="H56"/>
  <c r="I55"/>
  <c r="H55"/>
  <c r="I54"/>
  <c r="H54"/>
  <c r="I53"/>
  <c r="H53"/>
  <c r="I52"/>
  <c r="H52"/>
  <c r="I51"/>
  <c r="H51"/>
  <c r="I50"/>
  <c r="H50"/>
  <c r="I49"/>
  <c r="H49"/>
  <c r="I48"/>
  <c r="H48"/>
  <c r="I47"/>
  <c r="H47"/>
  <c r="I46"/>
  <c r="H46"/>
  <c r="I45"/>
  <c r="H45"/>
  <c r="I44"/>
  <c r="H44"/>
  <c r="I43"/>
  <c r="H43"/>
  <c r="I42"/>
  <c r="H42"/>
  <c r="I41"/>
  <c r="H41"/>
  <c r="I40"/>
  <c r="H40"/>
  <c r="I39"/>
  <c r="H39"/>
  <c r="I38"/>
  <c r="H38"/>
  <c r="I37"/>
  <c r="H37"/>
  <c r="I36"/>
  <c r="H36"/>
  <c r="I35"/>
  <c r="H35"/>
  <c r="I34"/>
  <c r="H34"/>
  <c r="I33"/>
  <c r="H33"/>
  <c r="I32"/>
  <c r="H32"/>
  <c r="I31"/>
  <c r="H31"/>
  <c r="I30"/>
  <c r="H30"/>
  <c r="I29"/>
  <c r="H29"/>
  <c r="I28"/>
  <c r="H28"/>
  <c r="I27"/>
  <c r="H27"/>
  <c r="I26"/>
  <c r="H26"/>
  <c r="I25"/>
  <c r="H25"/>
  <c r="I24"/>
  <c r="H24"/>
  <c r="I23"/>
  <c r="H23"/>
  <c r="I22"/>
  <c r="H22"/>
  <c r="I21"/>
  <c r="H21"/>
  <c r="I20"/>
  <c r="H20"/>
  <c r="I19"/>
  <c r="H19"/>
  <c r="I18"/>
  <c r="H18"/>
  <c r="I17"/>
  <c r="H17"/>
  <c r="I16"/>
  <c r="H16"/>
  <c r="I15"/>
  <c r="H15"/>
  <c r="I14"/>
  <c r="H14"/>
  <c r="I13"/>
  <c r="H13"/>
  <c r="I12"/>
  <c r="H12"/>
  <c r="I11"/>
  <c r="H11"/>
  <c r="I10"/>
  <c r="H10"/>
  <c r="I9"/>
  <c r="H9"/>
  <c r="I8"/>
  <c r="H8"/>
  <c r="I7"/>
  <c r="H7"/>
  <c r="I113" i="7"/>
  <c r="H113"/>
  <c r="I112"/>
  <c r="H112"/>
  <c r="I111"/>
  <c r="H111"/>
  <c r="I110"/>
  <c r="H110"/>
  <c r="I109"/>
  <c r="H109"/>
  <c r="I108"/>
  <c r="H108"/>
  <c r="I107"/>
  <c r="H107"/>
  <c r="I106"/>
  <c r="H106"/>
  <c r="I105"/>
  <c r="H105"/>
  <c r="I104"/>
  <c r="H104"/>
  <c r="I103"/>
  <c r="H103"/>
  <c r="I102"/>
  <c r="H102"/>
  <c r="I101"/>
  <c r="H101"/>
  <c r="I100"/>
  <c r="H100"/>
  <c r="I99"/>
  <c r="H99"/>
  <c r="I98"/>
  <c r="H98"/>
  <c r="I97"/>
  <c r="H97"/>
  <c r="I96"/>
  <c r="H96"/>
  <c r="I95"/>
  <c r="H95"/>
  <c r="I94"/>
  <c r="H94"/>
  <c r="I93"/>
  <c r="H93"/>
  <c r="I92"/>
  <c r="H92"/>
  <c r="I91"/>
  <c r="H91"/>
  <c r="I90"/>
  <c r="H90"/>
  <c r="I89"/>
  <c r="H89"/>
  <c r="I88"/>
  <c r="H88"/>
  <c r="I87"/>
  <c r="H87"/>
  <c r="I86"/>
  <c r="H86"/>
  <c r="I85"/>
  <c r="H85"/>
  <c r="I84"/>
  <c r="H84"/>
  <c r="I83"/>
  <c r="H83"/>
  <c r="C8" i="12" s="1"/>
  <c r="I82" i="7"/>
  <c r="H82"/>
  <c r="I81"/>
  <c r="C11" i="12" s="1"/>
  <c r="H81" i="7"/>
  <c r="I80"/>
  <c r="F9" i="12" s="1"/>
  <c r="H80" i="7"/>
  <c r="I79"/>
  <c r="H79"/>
  <c r="I78"/>
  <c r="H78"/>
  <c r="I77"/>
  <c r="H77"/>
  <c r="F12" i="12" s="1"/>
  <c r="I76" i="7"/>
  <c r="F13" i="12" s="1"/>
  <c r="H76" i="7"/>
  <c r="I75"/>
  <c r="F7" i="12" s="1"/>
  <c r="H75" i="7"/>
  <c r="I74"/>
  <c r="H74"/>
  <c r="I73"/>
  <c r="E5" i="12" s="1"/>
  <c r="H73" i="7"/>
  <c r="I72"/>
  <c r="H72"/>
  <c r="I71"/>
  <c r="H71"/>
  <c r="I70"/>
  <c r="H70"/>
  <c r="F6" i="12" s="1"/>
  <c r="I69" i="7"/>
  <c r="H69"/>
  <c r="I68"/>
  <c r="H68"/>
  <c r="I67"/>
  <c r="H67"/>
  <c r="I66"/>
  <c r="H66"/>
  <c r="I65"/>
  <c r="H65"/>
  <c r="I64"/>
  <c r="H64"/>
  <c r="I63"/>
  <c r="H63"/>
  <c r="I62"/>
  <c r="H62"/>
  <c r="I61"/>
  <c r="H61"/>
  <c r="I60"/>
  <c r="H60"/>
  <c r="I59"/>
  <c r="H59"/>
  <c r="I58"/>
  <c r="H58"/>
  <c r="I57"/>
  <c r="H57"/>
  <c r="I56"/>
  <c r="H56"/>
  <c r="I55"/>
  <c r="H55"/>
  <c r="I54"/>
  <c r="H54"/>
  <c r="I53"/>
  <c r="H53"/>
  <c r="I52"/>
  <c r="H52"/>
  <c r="I51"/>
  <c r="H51"/>
  <c r="I50"/>
  <c r="H50"/>
  <c r="I49"/>
  <c r="H49"/>
  <c r="I48"/>
  <c r="H48"/>
  <c r="I47"/>
  <c r="H47"/>
  <c r="I46"/>
  <c r="H46"/>
  <c r="I45"/>
  <c r="H45"/>
  <c r="I44"/>
  <c r="H44"/>
  <c r="I43"/>
  <c r="H43"/>
  <c r="I42"/>
  <c r="H42"/>
  <c r="I41"/>
  <c r="H41"/>
  <c r="I40"/>
  <c r="H40"/>
  <c r="I39"/>
  <c r="H39"/>
  <c r="I38"/>
  <c r="H38"/>
  <c r="I37"/>
  <c r="H37"/>
  <c r="I36"/>
  <c r="H36"/>
  <c r="I35"/>
  <c r="H35"/>
  <c r="I34"/>
  <c r="H34"/>
  <c r="I33"/>
  <c r="H33"/>
  <c r="I32"/>
  <c r="H32"/>
  <c r="I31"/>
  <c r="H31"/>
  <c r="I30"/>
  <c r="H30"/>
  <c r="I29"/>
  <c r="H29"/>
  <c r="I28"/>
  <c r="H28"/>
  <c r="I27"/>
  <c r="H27"/>
  <c r="I26"/>
  <c r="H26"/>
  <c r="I25"/>
  <c r="H25"/>
  <c r="I24"/>
  <c r="H24"/>
  <c r="I23"/>
  <c r="H23"/>
  <c r="I22"/>
  <c r="H22"/>
  <c r="I21"/>
  <c r="H21"/>
  <c r="I20"/>
  <c r="H20"/>
  <c r="I19"/>
  <c r="H19"/>
  <c r="I18"/>
  <c r="H18"/>
  <c r="I17"/>
  <c r="H17"/>
  <c r="I16"/>
  <c r="H16"/>
  <c r="I15"/>
  <c r="H15"/>
  <c r="I14"/>
  <c r="H14"/>
  <c r="I13"/>
  <c r="H13"/>
  <c r="I12"/>
  <c r="H12"/>
  <c r="I11"/>
  <c r="H11"/>
  <c r="I10"/>
  <c r="H10"/>
  <c r="I9"/>
  <c r="H9"/>
  <c r="I8"/>
  <c r="H8"/>
  <c r="I7"/>
  <c r="H7"/>
  <c r="I113" i="1"/>
  <c r="H113"/>
  <c r="I112"/>
  <c r="H112"/>
  <c r="I111"/>
  <c r="H111"/>
  <c r="I110"/>
  <c r="H110"/>
  <c r="I109"/>
  <c r="H109"/>
  <c r="I108"/>
  <c r="H108"/>
  <c r="I107"/>
  <c r="H107"/>
  <c r="I106"/>
  <c r="H106"/>
  <c r="I105"/>
  <c r="H105"/>
  <c r="I104"/>
  <c r="H104"/>
  <c r="I103"/>
  <c r="H103"/>
  <c r="I102"/>
  <c r="H102"/>
  <c r="I101"/>
  <c r="H101"/>
  <c r="I100"/>
  <c r="H100"/>
  <c r="I99"/>
  <c r="H99"/>
  <c r="I98"/>
  <c r="H98"/>
  <c r="I97"/>
  <c r="H97"/>
  <c r="I96"/>
  <c r="H96"/>
  <c r="I95"/>
  <c r="H95"/>
  <c r="I94"/>
  <c r="H94"/>
  <c r="I93"/>
  <c r="H93"/>
  <c r="I92"/>
  <c r="H92"/>
  <c r="I91"/>
  <c r="H91"/>
  <c r="I90"/>
  <c r="H90"/>
  <c r="I89"/>
  <c r="H89"/>
  <c r="I88"/>
  <c r="H88"/>
  <c r="I87"/>
  <c r="H87"/>
  <c r="I86"/>
  <c r="H86"/>
  <c r="I85"/>
  <c r="H85"/>
  <c r="I84"/>
  <c r="H84"/>
  <c r="I83"/>
  <c r="H83"/>
  <c r="I82"/>
  <c r="H82"/>
  <c r="I81"/>
  <c r="H81"/>
  <c r="I80"/>
  <c r="H80"/>
  <c r="I79"/>
  <c r="H79"/>
  <c r="I78"/>
  <c r="H78"/>
  <c r="I77"/>
  <c r="H77"/>
  <c r="I76"/>
  <c r="H76"/>
  <c r="I75"/>
  <c r="H75"/>
  <c r="I74"/>
  <c r="H74"/>
  <c r="I73"/>
  <c r="H73"/>
  <c r="I72"/>
  <c r="H72"/>
  <c r="I71"/>
  <c r="H71"/>
  <c r="I70"/>
  <c r="H70"/>
  <c r="I69"/>
  <c r="H69"/>
  <c r="I68"/>
  <c r="H68"/>
  <c r="I67"/>
  <c r="H67"/>
  <c r="I66"/>
  <c r="H66"/>
  <c r="I65"/>
  <c r="H65"/>
  <c r="I64"/>
  <c r="H64"/>
  <c r="I63"/>
  <c r="H63"/>
  <c r="I62"/>
  <c r="H62"/>
  <c r="I61"/>
  <c r="H61"/>
  <c r="F6" i="9" s="1"/>
  <c r="I60" i="1"/>
  <c r="H60"/>
  <c r="F5" i="9" s="1"/>
  <c r="I59" i="1"/>
  <c r="H59"/>
  <c r="F7" i="9" s="1"/>
  <c r="I58" i="1"/>
  <c r="H58"/>
  <c r="I57"/>
  <c r="H57"/>
  <c r="I56"/>
  <c r="H56"/>
  <c r="F11" i="9" s="1"/>
  <c r="I55" i="1"/>
  <c r="H55"/>
  <c r="F10" i="9" s="1"/>
  <c r="I54" i="1"/>
  <c r="H54"/>
  <c r="F4" i="9" s="1"/>
  <c r="I53" i="1"/>
  <c r="F9" i="9" s="1"/>
  <c r="H53" i="1"/>
  <c r="E8" i="9" s="1"/>
  <c r="I52" i="1"/>
  <c r="H52"/>
  <c r="I51"/>
  <c r="H51"/>
  <c r="I50"/>
  <c r="H50"/>
  <c r="I49"/>
  <c r="H49"/>
  <c r="I48"/>
  <c r="H48"/>
  <c r="I47"/>
  <c r="H47"/>
  <c r="I46"/>
  <c r="H46"/>
  <c r="I45"/>
  <c r="H45"/>
  <c r="I44"/>
  <c r="H44"/>
  <c r="I43"/>
  <c r="H43"/>
  <c r="I42"/>
  <c r="H42"/>
  <c r="I41"/>
  <c r="H41"/>
  <c r="I40"/>
  <c r="H40"/>
  <c r="I39"/>
  <c r="H39"/>
  <c r="I38"/>
  <c r="H38"/>
  <c r="I37"/>
  <c r="H37"/>
  <c r="I36"/>
  <c r="H36"/>
  <c r="I35"/>
  <c r="H35"/>
  <c r="I34"/>
  <c r="H34"/>
  <c r="I33"/>
  <c r="H33"/>
  <c r="I32"/>
  <c r="H32"/>
  <c r="I31"/>
  <c r="H31"/>
  <c r="I30"/>
  <c r="H30"/>
  <c r="I29"/>
  <c r="H29"/>
  <c r="I28"/>
  <c r="H28"/>
  <c r="I27"/>
  <c r="H27"/>
  <c r="I26"/>
  <c r="H26"/>
  <c r="I25"/>
  <c r="H25"/>
  <c r="I24"/>
  <c r="H24"/>
  <c r="I23"/>
  <c r="H23"/>
  <c r="I22"/>
  <c r="H22"/>
  <c r="I21"/>
  <c r="H21"/>
  <c r="I20"/>
  <c r="H20"/>
  <c r="I19"/>
  <c r="H19"/>
  <c r="I18"/>
  <c r="H18"/>
  <c r="I17"/>
  <c r="H17"/>
  <c r="I16"/>
  <c r="H16"/>
  <c r="I15"/>
  <c r="H15"/>
  <c r="I14"/>
  <c r="H14"/>
  <c r="I13"/>
  <c r="H13"/>
  <c r="I12"/>
  <c r="H12"/>
  <c r="I11"/>
  <c r="H11"/>
  <c r="I10"/>
  <c r="H10"/>
  <c r="I9"/>
  <c r="H9"/>
  <c r="I8"/>
  <c r="H8"/>
  <c r="I7"/>
  <c r="H7"/>
  <c r="I112" i="2"/>
  <c r="H112"/>
  <c r="I111"/>
  <c r="H111"/>
  <c r="I110"/>
  <c r="H110"/>
  <c r="I109"/>
  <c r="H109"/>
  <c r="I108"/>
  <c r="H108"/>
  <c r="I107"/>
  <c r="H107"/>
  <c r="I106"/>
  <c r="H106"/>
  <c r="I105"/>
  <c r="H105"/>
  <c r="I104"/>
  <c r="H104"/>
  <c r="I103"/>
  <c r="H103"/>
  <c r="I102"/>
  <c r="H102"/>
  <c r="I101"/>
  <c r="H101"/>
  <c r="I100"/>
  <c r="H100"/>
  <c r="I99"/>
  <c r="H99"/>
  <c r="I98"/>
  <c r="H98"/>
  <c r="I97"/>
  <c r="H97"/>
  <c r="I96"/>
  <c r="H96"/>
  <c r="I95"/>
  <c r="H95"/>
  <c r="I94"/>
  <c r="H94"/>
  <c r="I93"/>
  <c r="H93"/>
  <c r="I92"/>
  <c r="H92"/>
  <c r="I91"/>
  <c r="H91"/>
  <c r="I90"/>
  <c r="H90"/>
  <c r="I89"/>
  <c r="H89"/>
  <c r="I88"/>
  <c r="H88"/>
  <c r="I87"/>
  <c r="H87"/>
  <c r="I86"/>
  <c r="H86"/>
  <c r="I85"/>
  <c r="H85"/>
  <c r="I84"/>
  <c r="H84"/>
  <c r="I83"/>
  <c r="H83"/>
  <c r="I82"/>
  <c r="H82"/>
  <c r="I81"/>
  <c r="H81"/>
  <c r="I80"/>
  <c r="H80"/>
  <c r="I79"/>
  <c r="H79"/>
  <c r="I78"/>
  <c r="H78"/>
  <c r="I77"/>
  <c r="H77"/>
  <c r="I76"/>
  <c r="H76"/>
  <c r="I75"/>
  <c r="H75"/>
  <c r="I74"/>
  <c r="H74"/>
  <c r="I73"/>
  <c r="H73"/>
  <c r="I72"/>
  <c r="H72"/>
  <c r="I71"/>
  <c r="H71"/>
  <c r="I70"/>
  <c r="H70"/>
  <c r="I69"/>
  <c r="H69"/>
  <c r="I68"/>
  <c r="H68"/>
  <c r="I67"/>
  <c r="H67"/>
  <c r="I66"/>
  <c r="H66"/>
  <c r="I65"/>
  <c r="H65"/>
  <c r="I64"/>
  <c r="H64"/>
  <c r="I63"/>
  <c r="H63"/>
  <c r="I62"/>
  <c r="H62"/>
  <c r="I61"/>
  <c r="C10" i="10" s="1"/>
  <c r="H61" i="2"/>
  <c r="C6" i="10" s="1"/>
  <c r="I60" i="2"/>
  <c r="H60"/>
  <c r="F5" i="10" s="1"/>
  <c r="I59" i="2"/>
  <c r="H59"/>
  <c r="I58"/>
  <c r="F4" i="10" s="1"/>
  <c r="H58" i="2"/>
  <c r="F8" i="10" s="1"/>
  <c r="I57" i="2"/>
  <c r="H57"/>
  <c r="I56"/>
  <c r="F7" i="10" s="1"/>
  <c r="H56" i="2"/>
  <c r="F10" i="10" s="1"/>
  <c r="I55" i="2"/>
  <c r="H55"/>
  <c r="F9" i="10" s="1"/>
  <c r="I54" i="2"/>
  <c r="H54"/>
  <c r="I53"/>
  <c r="H53"/>
  <c r="I52"/>
  <c r="H52"/>
  <c r="I51"/>
  <c r="H51"/>
  <c r="I50"/>
  <c r="H50"/>
  <c r="I49"/>
  <c r="H49"/>
  <c r="I48"/>
  <c r="H48"/>
  <c r="I47"/>
  <c r="H47"/>
  <c r="I46"/>
  <c r="H46"/>
  <c r="I45"/>
  <c r="H45"/>
  <c r="I44"/>
  <c r="H44"/>
  <c r="I43"/>
  <c r="H43"/>
  <c r="I42"/>
  <c r="H42"/>
  <c r="I41"/>
  <c r="H41"/>
  <c r="I40"/>
  <c r="H40"/>
  <c r="I39"/>
  <c r="H39"/>
  <c r="I38"/>
  <c r="H38"/>
  <c r="I37"/>
  <c r="H37"/>
  <c r="I36"/>
  <c r="H36"/>
  <c r="I35"/>
  <c r="H35"/>
  <c r="I34"/>
  <c r="H34"/>
  <c r="I33"/>
  <c r="H33"/>
  <c r="I32"/>
  <c r="H32"/>
  <c r="I31"/>
  <c r="H31"/>
  <c r="I30"/>
  <c r="H30"/>
  <c r="I29"/>
  <c r="H29"/>
  <c r="I28"/>
  <c r="H28"/>
  <c r="I27"/>
  <c r="H27"/>
  <c r="I26"/>
  <c r="H26"/>
  <c r="I25"/>
  <c r="H25"/>
  <c r="I24"/>
  <c r="H24"/>
  <c r="I23"/>
  <c r="H23"/>
  <c r="I22"/>
  <c r="H22"/>
  <c r="I21"/>
  <c r="H21"/>
  <c r="I20"/>
  <c r="H20"/>
  <c r="I19"/>
  <c r="H19"/>
  <c r="I18"/>
  <c r="H18"/>
  <c r="I17"/>
  <c r="H17"/>
  <c r="I16"/>
  <c r="H16"/>
  <c r="I15"/>
  <c r="H15"/>
  <c r="I14"/>
  <c r="H14"/>
  <c r="I13"/>
  <c r="H13"/>
  <c r="I12"/>
  <c r="H12"/>
  <c r="I11"/>
  <c r="H11"/>
  <c r="I10"/>
  <c r="H10"/>
  <c r="I9"/>
  <c r="H9"/>
  <c r="I8"/>
  <c r="H8"/>
  <c r="I7"/>
  <c r="H7"/>
  <c r="I113" i="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C6" i="11" s="1"/>
  <c r="I74" i="3"/>
  <c r="F11" i="11" s="1"/>
  <c r="I73" i="3"/>
  <c r="C10" i="11" s="1"/>
  <c r="I72" i="3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F12" i="11" s="1"/>
  <c r="H78" i="3"/>
  <c r="H77"/>
  <c r="H76"/>
  <c r="H75"/>
  <c r="H74"/>
  <c r="C8" i="11" s="1"/>
  <c r="H73" i="3"/>
  <c r="H72"/>
  <c r="H71"/>
  <c r="H70"/>
  <c r="H69"/>
  <c r="F6" i="11" s="1"/>
  <c r="H68" i="3"/>
  <c r="F7" i="11" s="1"/>
  <c r="H67" i="3"/>
  <c r="F10" i="11" s="1"/>
  <c r="H66" i="3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I7"/>
  <c r="H7"/>
  <c r="E12" i="11" l="1"/>
  <c r="D12"/>
  <c r="I12" s="1"/>
  <c r="C4" i="10"/>
  <c r="E4"/>
  <c r="I4" s="1"/>
  <c r="C8"/>
  <c r="E8"/>
  <c r="D4"/>
  <c r="D8"/>
  <c r="E9" i="13"/>
  <c r="F11"/>
  <c r="E5"/>
  <c r="D6"/>
  <c r="D10"/>
  <c r="I10" s="1"/>
  <c r="F10"/>
  <c r="C6"/>
  <c r="C10"/>
  <c r="E7"/>
  <c r="D9"/>
  <c r="F9"/>
  <c r="D7"/>
  <c r="C9"/>
  <c r="D8"/>
  <c r="I8" s="1"/>
  <c r="D5"/>
  <c r="I5" s="1"/>
  <c r="F5"/>
  <c r="C5"/>
  <c r="C8"/>
  <c r="E11"/>
  <c r="C4"/>
  <c r="E4"/>
  <c r="D4"/>
  <c r="D11"/>
  <c r="I11" s="1"/>
  <c r="L11" s="1"/>
  <c r="F8" i="12"/>
  <c r="C10"/>
  <c r="F11"/>
  <c r="E9"/>
  <c r="E8"/>
  <c r="C12"/>
  <c r="E12"/>
  <c r="D8"/>
  <c r="D12"/>
  <c r="E11"/>
  <c r="C13"/>
  <c r="E13"/>
  <c r="D11"/>
  <c r="D13"/>
  <c r="I13" s="1"/>
  <c r="L13" s="1"/>
  <c r="E7"/>
  <c r="C7"/>
  <c r="F10"/>
  <c r="D7"/>
  <c r="D9"/>
  <c r="D5"/>
  <c r="F5"/>
  <c r="C5"/>
  <c r="C9"/>
  <c r="E10"/>
  <c r="C6"/>
  <c r="E6"/>
  <c r="D6"/>
  <c r="D10"/>
  <c r="I10" s="1"/>
  <c r="C5" i="11"/>
  <c r="F4"/>
  <c r="F5"/>
  <c r="E4"/>
  <c r="C4"/>
  <c r="D4"/>
  <c r="I4" s="1"/>
  <c r="C11"/>
  <c r="F8"/>
  <c r="E11"/>
  <c r="D11"/>
  <c r="E9"/>
  <c r="E5"/>
  <c r="E6"/>
  <c r="D5"/>
  <c r="D6"/>
  <c r="I6" s="1"/>
  <c r="C7"/>
  <c r="E7"/>
  <c r="D9"/>
  <c r="F9"/>
  <c r="D7"/>
  <c r="C9"/>
  <c r="E8"/>
  <c r="E10"/>
  <c r="D8"/>
  <c r="I8" s="1"/>
  <c r="D10"/>
  <c r="I10" s="1"/>
  <c r="F6" i="10"/>
  <c r="C5"/>
  <c r="E5"/>
  <c r="D5"/>
  <c r="E10"/>
  <c r="C7"/>
  <c r="E7"/>
  <c r="D7"/>
  <c r="D10"/>
  <c r="I10" s="1"/>
  <c r="E6"/>
  <c r="C9"/>
  <c r="E9"/>
  <c r="D6"/>
  <c r="D9"/>
  <c r="I9" s="1"/>
  <c r="I5" i="11"/>
  <c r="C4" i="9"/>
  <c r="E4"/>
  <c r="C5"/>
  <c r="E5"/>
  <c r="C6"/>
  <c r="E6"/>
  <c r="C7"/>
  <c r="E7"/>
  <c r="C10"/>
  <c r="E10"/>
  <c r="C11"/>
  <c r="E11"/>
  <c r="D4"/>
  <c r="D5"/>
  <c r="I5" s="1"/>
  <c r="D6"/>
  <c r="D7"/>
  <c r="I7" s="1"/>
  <c r="D10"/>
  <c r="D11"/>
  <c r="I11" s="1"/>
  <c r="J4" i="13"/>
  <c r="J8" i="9"/>
  <c r="D8"/>
  <c r="I8" s="1"/>
  <c r="J6"/>
  <c r="C8"/>
  <c r="E9"/>
  <c r="F8"/>
  <c r="D9"/>
  <c r="J4"/>
  <c r="C9"/>
  <c r="J9" i="13"/>
  <c r="I5" i="12"/>
  <c r="J8"/>
  <c r="J5" i="11"/>
  <c r="J10" i="9"/>
  <c r="J10" i="10"/>
  <c r="J4" i="12"/>
  <c r="J6"/>
  <c r="J7"/>
  <c r="J9"/>
  <c r="J5" i="13"/>
  <c r="J7"/>
  <c r="J5" i="9"/>
  <c r="J7"/>
  <c r="J9"/>
  <c r="J11"/>
  <c r="J5" i="10"/>
  <c r="J7"/>
  <c r="J9"/>
  <c r="J5" i="12"/>
  <c r="I12"/>
  <c r="I8" i="10"/>
  <c r="I4" i="12"/>
  <c r="J10"/>
  <c r="J12"/>
  <c r="I6" i="13"/>
  <c r="J6"/>
  <c r="J8"/>
  <c r="J10"/>
  <c r="J11" i="12"/>
  <c r="J7" i="11"/>
  <c r="J9"/>
  <c r="J11"/>
  <c r="J4"/>
  <c r="J6"/>
  <c r="J8"/>
  <c r="J10"/>
  <c r="J12"/>
  <c r="J4" i="10"/>
  <c r="J6"/>
  <c r="J8"/>
  <c r="I9" i="11" l="1"/>
  <c r="L9" s="1"/>
  <c r="I11"/>
  <c r="L11" s="1"/>
  <c r="I9" i="13"/>
  <c r="L9" s="1"/>
  <c r="I7"/>
  <c r="L7" s="1"/>
  <c r="I4"/>
  <c r="L4" s="1"/>
  <c r="I11" i="12"/>
  <c r="L11" s="1"/>
  <c r="I8"/>
  <c r="I9"/>
  <c r="L9" s="1"/>
  <c r="L8"/>
  <c r="I7"/>
  <c r="L7" s="1"/>
  <c r="L4"/>
  <c r="I6"/>
  <c r="L6" s="1"/>
  <c r="L4" i="11"/>
  <c r="I7"/>
  <c r="L12"/>
  <c r="L8"/>
  <c r="I5" i="10"/>
  <c r="L5" s="1"/>
  <c r="I6"/>
  <c r="L6" s="1"/>
  <c r="I7"/>
  <c r="L7" s="1"/>
  <c r="L8"/>
  <c r="L4"/>
  <c r="L10"/>
  <c r="L9"/>
  <c r="L5" i="12"/>
  <c r="I10" i="9"/>
  <c r="L10" s="1"/>
  <c r="I6"/>
  <c r="L6" s="1"/>
  <c r="I4"/>
  <c r="L4" s="1"/>
  <c r="L8"/>
  <c r="L5" i="13"/>
  <c r="L6" i="11"/>
  <c r="L7"/>
  <c r="L10"/>
  <c r="L5" i="9"/>
  <c r="I9"/>
  <c r="L9" s="1"/>
  <c r="L7"/>
  <c r="L11"/>
  <c r="L5" i="11"/>
  <c r="L10" i="12"/>
  <c r="L12"/>
  <c r="L8" i="13"/>
  <c r="L10"/>
  <c r="L6"/>
  <c r="A4" l="1"/>
  <c r="J18" s="1"/>
  <c r="J53" i="8" s="1"/>
  <c r="A9" i="13"/>
  <c r="A9" i="12"/>
  <c r="A8"/>
  <c r="A6"/>
  <c r="A11"/>
  <c r="A5" i="11"/>
  <c r="A11"/>
  <c r="A7"/>
  <c r="A8" i="10"/>
  <c r="A5"/>
  <c r="A4"/>
  <c r="I24" s="1"/>
  <c r="I21" i="8" s="1"/>
  <c r="A8" i="13"/>
  <c r="A10" i="11"/>
  <c r="A9" i="10"/>
  <c r="A6"/>
  <c r="A10" i="12"/>
  <c r="A7"/>
  <c r="A7" i="10"/>
  <c r="A7" i="9"/>
  <c r="A6"/>
  <c r="A10"/>
  <c r="A5"/>
  <c r="A6" i="11"/>
  <c r="A8"/>
  <c r="A12"/>
  <c r="A4"/>
  <c r="A9"/>
  <c r="A8" i="9"/>
  <c r="A11"/>
  <c r="A9"/>
  <c r="A4"/>
  <c r="C23" s="1"/>
  <c r="C8" i="8" s="1"/>
  <c r="A4" i="12"/>
  <c r="A5"/>
  <c r="A12"/>
  <c r="F24" i="10"/>
  <c r="F21" i="8" s="1"/>
  <c r="A5" i="13"/>
  <c r="A13" i="12"/>
  <c r="I24"/>
  <c r="I45" i="8" s="1"/>
  <c r="A10" i="10"/>
  <c r="A6" i="13"/>
  <c r="G25" s="1"/>
  <c r="G60" i="8" s="1"/>
  <c r="A11" i="13"/>
  <c r="A7"/>
  <c r="A10"/>
  <c r="E23"/>
  <c r="E58" i="8" s="1"/>
  <c r="J20" i="13" l="1"/>
  <c r="J55" i="8" s="1"/>
  <c r="C20" i="13"/>
  <c r="C55" i="8" s="1"/>
  <c r="C22" i="13"/>
  <c r="C57" i="8" s="1"/>
  <c r="E18" i="13"/>
  <c r="E53" i="8" s="1"/>
  <c r="D18" i="13"/>
  <c r="D53" i="8" s="1"/>
  <c r="C18" i="13"/>
  <c r="C53" i="8" s="1"/>
  <c r="F18" i="13"/>
  <c r="F53" i="8" s="1"/>
  <c r="G21" i="13"/>
  <c r="G56" i="8" s="1"/>
  <c r="I18" i="13"/>
  <c r="I53" i="8" s="1"/>
  <c r="H23" i="13"/>
  <c r="H58" i="8" s="1"/>
  <c r="H18" i="13"/>
  <c r="H53" i="8" s="1"/>
  <c r="F24" i="13"/>
  <c r="F59" i="8" s="1"/>
  <c r="G18" i="13"/>
  <c r="G53" i="8" s="1"/>
  <c r="B18" i="13"/>
  <c r="B53" i="8" s="1"/>
  <c r="J21" i="13"/>
  <c r="J56" i="8" s="1"/>
  <c r="F25" i="13"/>
  <c r="F60" i="8" s="1"/>
  <c r="H22" i="13"/>
  <c r="H57" i="8" s="1"/>
  <c r="E20" i="13"/>
  <c r="E55" i="8" s="1"/>
  <c r="J23" i="13"/>
  <c r="J58" i="8" s="1"/>
  <c r="I23" i="13"/>
  <c r="I58" i="8" s="1"/>
  <c r="B21" i="13"/>
  <c r="B56" i="8" s="1"/>
  <c r="I22" i="13"/>
  <c r="I57" i="8" s="1"/>
  <c r="G24" i="13"/>
  <c r="G59" i="8" s="1"/>
  <c r="B20" i="13"/>
  <c r="B55" i="8" s="1"/>
  <c r="I21" i="13"/>
  <c r="I56" i="8" s="1"/>
  <c r="G23" i="13"/>
  <c r="G58" i="8" s="1"/>
  <c r="E25" i="13"/>
  <c r="E60" i="8" s="1"/>
  <c r="D21" i="13"/>
  <c r="D56" i="8" s="1"/>
  <c r="B23" i="13"/>
  <c r="B58" i="8" s="1"/>
  <c r="D25" i="13"/>
  <c r="D60" i="8" s="1"/>
  <c r="H20" i="13"/>
  <c r="H55" i="8" s="1"/>
  <c r="F22" i="13"/>
  <c r="F57" i="8" s="1"/>
  <c r="D24" i="13"/>
  <c r="D59" i="8" s="1"/>
  <c r="F21" i="12"/>
  <c r="F42" i="8" s="1"/>
  <c r="B27" i="12"/>
  <c r="B48" i="8" s="1"/>
  <c r="I19" i="12"/>
  <c r="I40" i="8" s="1"/>
  <c r="E19" i="12"/>
  <c r="E40" i="8" s="1"/>
  <c r="I22" i="12"/>
  <c r="I43" i="8" s="1"/>
  <c r="F25" i="12"/>
  <c r="F46" i="8" s="1"/>
  <c r="J25" i="12"/>
  <c r="J46" i="8" s="1"/>
  <c r="J19" i="12"/>
  <c r="J40" i="8" s="1"/>
  <c r="G18" i="12"/>
  <c r="G39" i="8" s="1"/>
  <c r="H22" i="12"/>
  <c r="H43" i="8" s="1"/>
  <c r="E18" i="12"/>
  <c r="E39" i="8" s="1"/>
  <c r="C23" i="12"/>
  <c r="C44" i="8" s="1"/>
  <c r="J26" i="12"/>
  <c r="J47" i="8" s="1"/>
  <c r="D21" i="12"/>
  <c r="D42" i="8" s="1"/>
  <c r="I21" i="12"/>
  <c r="I42" i="8" s="1"/>
  <c r="G25" i="12"/>
  <c r="G46" i="8" s="1"/>
  <c r="G27" i="12"/>
  <c r="G48" i="8" s="1"/>
  <c r="H25" i="12"/>
  <c r="H46" i="8" s="1"/>
  <c r="F23" i="11"/>
  <c r="F31" i="8" s="1"/>
  <c r="H21" i="11"/>
  <c r="H29" i="8" s="1"/>
  <c r="D20" i="11"/>
  <c r="D28" i="8" s="1"/>
  <c r="B20" i="11"/>
  <c r="B28" i="8" s="1"/>
  <c r="C20" i="11"/>
  <c r="C28" i="8" s="1"/>
  <c r="E25" i="11"/>
  <c r="E33" i="8" s="1"/>
  <c r="I23" i="11"/>
  <c r="I31" i="8" s="1"/>
  <c r="H23" i="11"/>
  <c r="H31" i="8" s="1"/>
  <c r="H22" i="11"/>
  <c r="H30" i="8" s="1"/>
  <c r="I20" i="11"/>
  <c r="I28" i="8" s="1"/>
  <c r="F18" i="11"/>
  <c r="F26" i="8" s="1"/>
  <c r="B22" i="11"/>
  <c r="B30" i="8" s="1"/>
  <c r="E18" i="11"/>
  <c r="E26" i="8" s="1"/>
  <c r="J21" i="11"/>
  <c r="J29" i="8" s="1"/>
  <c r="D18" i="11"/>
  <c r="D26" i="8" s="1"/>
  <c r="J20" i="11"/>
  <c r="J28" i="8" s="1"/>
  <c r="G23" i="11"/>
  <c r="G31" i="8" s="1"/>
  <c r="J19" i="11"/>
  <c r="J27" i="8" s="1"/>
  <c r="C26" i="11"/>
  <c r="C34" i="8" s="1"/>
  <c r="J22" i="11"/>
  <c r="J30" i="8" s="1"/>
  <c r="G25" i="11"/>
  <c r="G33" i="8" s="1"/>
  <c r="I22" i="11"/>
  <c r="I30" i="8" s="1"/>
  <c r="F25" i="11"/>
  <c r="F33" i="8" s="1"/>
  <c r="I21" i="11"/>
  <c r="I29" i="8" s="1"/>
  <c r="C18" i="11"/>
  <c r="C26" i="8" s="1"/>
  <c r="G22" i="11"/>
  <c r="G30" i="8" s="1"/>
  <c r="D25" i="11"/>
  <c r="D33" i="8" s="1"/>
  <c r="E19" i="11"/>
  <c r="E27" i="8" s="1"/>
  <c r="C21" i="11"/>
  <c r="C29" i="8" s="1"/>
  <c r="H24" i="11"/>
  <c r="H32" i="8" s="1"/>
  <c r="F26" i="11"/>
  <c r="F34" i="8" s="1"/>
  <c r="D19" i="11"/>
  <c r="D27" i="8" s="1"/>
  <c r="B21" i="11"/>
  <c r="B29" i="8" s="1"/>
  <c r="G24" i="11"/>
  <c r="G32" i="8" s="1"/>
  <c r="E26" i="11"/>
  <c r="E34" i="8" s="1"/>
  <c r="C19" i="11"/>
  <c r="C27" i="8" s="1"/>
  <c r="F24" i="11"/>
  <c r="F32" i="8" s="1"/>
  <c r="D26" i="11"/>
  <c r="D34" i="8" s="1"/>
  <c r="B19" i="11"/>
  <c r="B27" i="8" s="1"/>
  <c r="E24" i="11"/>
  <c r="E32" i="8" s="1"/>
  <c r="G26" i="11"/>
  <c r="G34" i="8" s="1"/>
  <c r="H18" i="10"/>
  <c r="H15" i="8" s="1"/>
  <c r="G23" i="10"/>
  <c r="G20" i="8" s="1"/>
  <c r="J18" i="10"/>
  <c r="J15" i="8" s="1"/>
  <c r="E22" i="10"/>
  <c r="E19" i="8" s="1"/>
  <c r="H24" i="10"/>
  <c r="H21" i="8" s="1"/>
  <c r="B19" i="10"/>
  <c r="B16" i="8" s="1"/>
  <c r="B18" i="10"/>
  <c r="B15" i="8" s="1"/>
  <c r="D20" i="10"/>
  <c r="D17" i="8" s="1"/>
  <c r="H22" i="10"/>
  <c r="H19" i="8" s="1"/>
  <c r="G22" i="10"/>
  <c r="G19" i="8" s="1"/>
  <c r="H23" i="10"/>
  <c r="H20" i="8" s="1"/>
  <c r="I23" i="10"/>
  <c r="I20" i="8" s="1"/>
  <c r="C22" i="10"/>
  <c r="C19" i="8" s="1"/>
  <c r="F21" i="10"/>
  <c r="F18" i="8" s="1"/>
  <c r="C21" i="10"/>
  <c r="C18" i="8" s="1"/>
  <c r="F19" i="10"/>
  <c r="F16" i="8" s="1"/>
  <c r="C19" i="10"/>
  <c r="C16" i="8" s="1"/>
  <c r="D24" i="10"/>
  <c r="D21" i="8" s="1"/>
  <c r="E24" i="10"/>
  <c r="E21" i="8" s="1"/>
  <c r="G19" i="10"/>
  <c r="G16" i="8" s="1"/>
  <c r="D19" i="10"/>
  <c r="D16" i="8" s="1"/>
  <c r="H20" i="10"/>
  <c r="H17" i="8" s="1"/>
  <c r="C24" i="10"/>
  <c r="C21" i="8" s="1"/>
  <c r="G20" i="10"/>
  <c r="G17" i="8" s="1"/>
  <c r="B22" i="10"/>
  <c r="B19" i="8" s="1"/>
  <c r="J23" i="10"/>
  <c r="J20" i="8" s="1"/>
  <c r="E20" i="10"/>
  <c r="E17" i="8" s="1"/>
  <c r="D18" i="10"/>
  <c r="D15" i="8" s="1"/>
  <c r="H19" i="10"/>
  <c r="H16" i="8" s="1"/>
  <c r="J22" i="10"/>
  <c r="J19" i="8" s="1"/>
  <c r="E19" i="10"/>
  <c r="E16" i="8" s="1"/>
  <c r="D21" i="10"/>
  <c r="D18" i="8" s="1"/>
  <c r="J24" i="10"/>
  <c r="J21" i="8" s="1"/>
  <c r="J20" i="10"/>
  <c r="J17" i="8" s="1"/>
  <c r="D22" i="10"/>
  <c r="D19" i="8" s="1"/>
  <c r="I19" i="10"/>
  <c r="I16" i="8" s="1"/>
  <c r="I22" i="10"/>
  <c r="I19" i="8" s="1"/>
  <c r="C23" i="10"/>
  <c r="C20" i="8" s="1"/>
  <c r="F20" i="10"/>
  <c r="F17" i="8" s="1"/>
  <c r="C20" i="10"/>
  <c r="C17" i="8" s="1"/>
  <c r="B24" i="10"/>
  <c r="B21" i="8" s="1"/>
  <c r="F22" i="10"/>
  <c r="F19" i="8" s="1"/>
  <c r="G24" i="10"/>
  <c r="G21" i="8" s="1"/>
  <c r="J19" i="10"/>
  <c r="J16" i="8" s="1"/>
  <c r="E18" i="10"/>
  <c r="E15" i="8" s="1"/>
  <c r="B18" i="11"/>
  <c r="B26" i="8" s="1"/>
  <c r="J18" i="11"/>
  <c r="J26" i="8" s="1"/>
  <c r="I19" i="11"/>
  <c r="I27" i="8" s="1"/>
  <c r="H20" i="11"/>
  <c r="H28" i="8" s="1"/>
  <c r="G21" i="11"/>
  <c r="G29" i="8" s="1"/>
  <c r="F22" i="11"/>
  <c r="F30" i="8" s="1"/>
  <c r="E23" i="11"/>
  <c r="E31" i="8" s="1"/>
  <c r="D24" i="11"/>
  <c r="D32" i="8" s="1"/>
  <c r="C25" i="11"/>
  <c r="C33" i="8" s="1"/>
  <c r="B26" i="11"/>
  <c r="B34" i="8" s="1"/>
  <c r="J26" i="11"/>
  <c r="J34" i="8" s="1"/>
  <c r="I18" i="11"/>
  <c r="I26" i="8" s="1"/>
  <c r="H19" i="11"/>
  <c r="H27" i="8" s="1"/>
  <c r="G20" i="11"/>
  <c r="G28" i="8" s="1"/>
  <c r="F21" i="11"/>
  <c r="F29" i="8" s="1"/>
  <c r="E22" i="11"/>
  <c r="E30" i="8" s="1"/>
  <c r="D23" i="11"/>
  <c r="D31" i="8" s="1"/>
  <c r="C24" i="11"/>
  <c r="C32" i="8" s="1"/>
  <c r="B25" i="11"/>
  <c r="B33" i="8" s="1"/>
  <c r="J25" i="11"/>
  <c r="J33" i="8" s="1"/>
  <c r="I26" i="11"/>
  <c r="I34" i="8" s="1"/>
  <c r="H18" i="11"/>
  <c r="H26" i="8" s="1"/>
  <c r="G19" i="11"/>
  <c r="G27" i="8" s="1"/>
  <c r="F20" i="11"/>
  <c r="F28" i="8" s="1"/>
  <c r="E21" i="11"/>
  <c r="E29" i="8" s="1"/>
  <c r="D22" i="11"/>
  <c r="D30" i="8" s="1"/>
  <c r="C23" i="11"/>
  <c r="C31" i="8" s="1"/>
  <c r="B24" i="11"/>
  <c r="B32" i="8" s="1"/>
  <c r="J24" i="11"/>
  <c r="J32" i="8" s="1"/>
  <c r="I25" i="11"/>
  <c r="I33" i="8" s="1"/>
  <c r="H26" i="11"/>
  <c r="H34" i="8" s="1"/>
  <c r="G18" i="11"/>
  <c r="G26" i="8" s="1"/>
  <c r="F19" i="11"/>
  <c r="F27" i="8" s="1"/>
  <c r="E20" i="11"/>
  <c r="E28" i="8" s="1"/>
  <c r="D21" i="11"/>
  <c r="D29" i="8" s="1"/>
  <c r="C22" i="11"/>
  <c r="C30" i="8" s="1"/>
  <c r="B23" i="11"/>
  <c r="B31" i="8" s="1"/>
  <c r="J23" i="11"/>
  <c r="J31" i="8" s="1"/>
  <c r="I24" i="11"/>
  <c r="I32" i="8" s="1"/>
  <c r="H25" i="11"/>
  <c r="H33" i="8" s="1"/>
  <c r="C19" i="12"/>
  <c r="C40" i="8" s="1"/>
  <c r="J21" i="12"/>
  <c r="J42" i="8" s="1"/>
  <c r="J22" i="12"/>
  <c r="J43" i="8" s="1"/>
  <c r="I20" i="12"/>
  <c r="I41" i="8" s="1"/>
  <c r="G19" i="12"/>
  <c r="G40" i="8" s="1"/>
  <c r="G20" i="12"/>
  <c r="G41" i="8" s="1"/>
  <c r="E23" i="12"/>
  <c r="E44" i="8" s="1"/>
  <c r="G26" i="12"/>
  <c r="G47" i="8" s="1"/>
  <c r="F18" i="12"/>
  <c r="F39" i="8" s="1"/>
  <c r="E25" i="12"/>
  <c r="E46" i="8" s="1"/>
  <c r="D18" i="12"/>
  <c r="D39" i="8" s="1"/>
  <c r="D19" i="12"/>
  <c r="D40" i="8" s="1"/>
  <c r="B22" i="12"/>
  <c r="B43" i="8" s="1"/>
  <c r="H21" i="12"/>
  <c r="H42" i="8" s="1"/>
  <c r="H18" i="12"/>
  <c r="H39" i="8" s="1"/>
  <c r="F22" i="12"/>
  <c r="F43" i="8" s="1"/>
  <c r="G20" i="13"/>
  <c r="G55" i="8" s="1"/>
  <c r="F21" i="13"/>
  <c r="F56" i="8" s="1"/>
  <c r="E22" i="13"/>
  <c r="E57" i="8" s="1"/>
  <c r="D23" i="13"/>
  <c r="D58" i="8" s="1"/>
  <c r="C24" i="13"/>
  <c r="C59" i="8" s="1"/>
  <c r="B25" i="13"/>
  <c r="B60" i="8" s="1"/>
  <c r="J25" i="13"/>
  <c r="J60" i="8" s="1"/>
  <c r="F20" i="13"/>
  <c r="F55" i="8" s="1"/>
  <c r="E21" i="13"/>
  <c r="E56" i="8" s="1"/>
  <c r="D22" i="13"/>
  <c r="D57" i="8" s="1"/>
  <c r="C23" i="13"/>
  <c r="C58" i="8" s="1"/>
  <c r="B24" i="13"/>
  <c r="B59" i="8" s="1"/>
  <c r="J24" i="13"/>
  <c r="J59" i="8" s="1"/>
  <c r="I25" i="13"/>
  <c r="I60" i="8" s="1"/>
  <c r="I20" i="13"/>
  <c r="I55" i="8" s="1"/>
  <c r="H21" i="13"/>
  <c r="H56" i="8" s="1"/>
  <c r="G22" i="13"/>
  <c r="G57" i="8" s="1"/>
  <c r="F23" i="13"/>
  <c r="F58" i="8" s="1"/>
  <c r="E24" i="13"/>
  <c r="E59" i="8" s="1"/>
  <c r="H25" i="13"/>
  <c r="H60" i="8" s="1"/>
  <c r="D20" i="13"/>
  <c r="D55" i="8" s="1"/>
  <c r="C21" i="13"/>
  <c r="C56" i="8" s="1"/>
  <c r="B22" i="13"/>
  <c r="B57" i="8" s="1"/>
  <c r="J22" i="13"/>
  <c r="J57" i="8" s="1"/>
  <c r="I18" i="10"/>
  <c r="I15" i="8" s="1"/>
  <c r="F18" i="10"/>
  <c r="F15" i="8" s="1"/>
  <c r="G18" i="10"/>
  <c r="G15" i="8" s="1"/>
  <c r="B20" i="10"/>
  <c r="B17" i="8" s="1"/>
  <c r="D23" i="10"/>
  <c r="D20" i="8" s="1"/>
  <c r="B23" i="10"/>
  <c r="B20" i="8" s="1"/>
  <c r="E21" i="10"/>
  <c r="E18" i="8" s="1"/>
  <c r="G19" i="13"/>
  <c r="G54" i="8" s="1"/>
  <c r="G21" i="10"/>
  <c r="G18" i="8" s="1"/>
  <c r="F23" i="10"/>
  <c r="F20" i="8" s="1"/>
  <c r="C18" i="10"/>
  <c r="C15" i="8" s="1"/>
  <c r="E23" i="10"/>
  <c r="E20" i="8" s="1"/>
  <c r="I20" i="10"/>
  <c r="I17" i="8" s="1"/>
  <c r="D26" i="12"/>
  <c r="D47" i="8" s="1"/>
  <c r="G21" i="9"/>
  <c r="G6" i="8" s="1"/>
  <c r="B23" i="9"/>
  <c r="B8" i="8" s="1"/>
  <c r="H23" i="9"/>
  <c r="H8" i="8" s="1"/>
  <c r="G25" i="9"/>
  <c r="G10" i="8" s="1"/>
  <c r="D19" i="9"/>
  <c r="D4" i="8" s="1"/>
  <c r="J25" i="9"/>
  <c r="J10" i="8" s="1"/>
  <c r="J24" i="9"/>
  <c r="J9" i="8" s="1"/>
  <c r="J23" i="9"/>
  <c r="J8" i="8" s="1"/>
  <c r="I23" i="9"/>
  <c r="I8" i="8" s="1"/>
  <c r="D23" i="9"/>
  <c r="D8" i="8" s="1"/>
  <c r="C24" i="9"/>
  <c r="C9" i="8" s="1"/>
  <c r="B20" i="9"/>
  <c r="B5" i="8" s="1"/>
  <c r="G23" i="9"/>
  <c r="G8" i="8" s="1"/>
  <c r="F19" i="9"/>
  <c r="F4" i="8" s="1"/>
  <c r="F23" i="9"/>
  <c r="F8" i="8" s="1"/>
  <c r="H25" i="9"/>
  <c r="H10" i="8" s="1"/>
  <c r="E23" i="9"/>
  <c r="E8" i="8" s="1"/>
  <c r="C25" i="9"/>
  <c r="C10" i="8" s="1"/>
  <c r="B21" i="9"/>
  <c r="B6" i="8" s="1"/>
  <c r="B25" i="9"/>
  <c r="B10" i="8" s="1"/>
  <c r="C19" i="9"/>
  <c r="C4" i="8" s="1"/>
  <c r="B24" i="9"/>
  <c r="B9" i="8" s="1"/>
  <c r="I25" i="9"/>
  <c r="I10" i="8" s="1"/>
  <c r="I20" i="9"/>
  <c r="I5" i="8" s="1"/>
  <c r="I24" i="9"/>
  <c r="I9" i="8" s="1"/>
  <c r="E19" i="9"/>
  <c r="E4" i="8" s="1"/>
  <c r="H24" i="9"/>
  <c r="H9" i="8" s="1"/>
  <c r="B22" i="9"/>
  <c r="B7" i="8" s="1"/>
  <c r="H19" i="9"/>
  <c r="H4" i="8" s="1"/>
  <c r="I22" i="9"/>
  <c r="I7" i="8" s="1"/>
  <c r="G24" i="9"/>
  <c r="G9" i="8" s="1"/>
  <c r="F25" i="9"/>
  <c r="F10" i="8" s="1"/>
  <c r="D18" i="9"/>
  <c r="D3" i="8" s="1"/>
  <c r="G19" i="9"/>
  <c r="G4" i="8" s="1"/>
  <c r="I21" i="9"/>
  <c r="I6" i="8" s="1"/>
  <c r="F24" i="9"/>
  <c r="F9" i="8" s="1"/>
  <c r="E25" i="9"/>
  <c r="E10" i="8" s="1"/>
  <c r="B19" i="9"/>
  <c r="B4" i="8" s="1"/>
  <c r="J19" i="9"/>
  <c r="J4" i="8" s="1"/>
  <c r="G22" i="9"/>
  <c r="G7" i="8" s="1"/>
  <c r="E24" i="9"/>
  <c r="E9" i="8" s="1"/>
  <c r="D25" i="9"/>
  <c r="D10" i="8" s="1"/>
  <c r="B18" i="9"/>
  <c r="B3" i="8" s="1"/>
  <c r="I19" i="9"/>
  <c r="I4" i="8" s="1"/>
  <c r="D24" i="9"/>
  <c r="D9" i="8" s="1"/>
  <c r="D19" i="13"/>
  <c r="D54" i="8" s="1"/>
  <c r="F19" i="13"/>
  <c r="F54" i="8" s="1"/>
  <c r="H19" i="13"/>
  <c r="H54" i="8" s="1"/>
  <c r="E19" i="13"/>
  <c r="E54" i="8" s="1"/>
  <c r="I24" i="13"/>
  <c r="I59" i="8" s="1"/>
  <c r="C25" i="13"/>
  <c r="C60" i="8" s="1"/>
  <c r="H24" i="13"/>
  <c r="H59" i="8" s="1"/>
  <c r="I19" i="13"/>
  <c r="I54" i="8" s="1"/>
  <c r="I18" i="9"/>
  <c r="I3" i="8" s="1"/>
  <c r="E22" i="9"/>
  <c r="E7" i="8" s="1"/>
  <c r="E21" i="9"/>
  <c r="E6" i="8" s="1"/>
  <c r="E20" i="9"/>
  <c r="E5" i="8" s="1"/>
  <c r="C21" i="9"/>
  <c r="C6" i="8" s="1"/>
  <c r="J22" i="9"/>
  <c r="J7" i="8" s="1"/>
  <c r="E18" i="9"/>
  <c r="E3" i="8" s="1"/>
  <c r="C20" i="9"/>
  <c r="C5" i="8" s="1"/>
  <c r="J21" i="9"/>
  <c r="J6" i="8" s="1"/>
  <c r="J20" i="9"/>
  <c r="J5" i="8" s="1"/>
  <c r="H22" i="9"/>
  <c r="H7" i="8" s="1"/>
  <c r="C18" i="9"/>
  <c r="C3" i="8" s="1"/>
  <c r="H21" i="9"/>
  <c r="H6" i="8" s="1"/>
  <c r="J18" i="9"/>
  <c r="J3" i="8" s="1"/>
  <c r="H20" i="9"/>
  <c r="H5" i="8" s="1"/>
  <c r="F22" i="9"/>
  <c r="F7" i="8" s="1"/>
  <c r="G20" i="9"/>
  <c r="G5" i="8" s="1"/>
  <c r="G18" i="9"/>
  <c r="G3" i="8" s="1"/>
  <c r="C22" i="9"/>
  <c r="C7" i="8" s="1"/>
  <c r="F21" i="9"/>
  <c r="F6" i="8" s="1"/>
  <c r="H18" i="9"/>
  <c r="H3" i="8" s="1"/>
  <c r="F20" i="9"/>
  <c r="F5" i="8" s="1"/>
  <c r="D22" i="9"/>
  <c r="D7" i="8" s="1"/>
  <c r="D21" i="9"/>
  <c r="D6" i="8" s="1"/>
  <c r="F18" i="9"/>
  <c r="F3" i="8" s="1"/>
  <c r="D20" i="9"/>
  <c r="D5" i="8" s="1"/>
  <c r="C19" i="13"/>
  <c r="C54" i="8" s="1"/>
  <c r="J19" i="13"/>
  <c r="J54" i="8" s="1"/>
  <c r="B19" i="13"/>
  <c r="B54" i="8" s="1"/>
  <c r="G24" i="12"/>
  <c r="G45" i="8" s="1"/>
  <c r="F24" i="12"/>
  <c r="F45" i="8" s="1"/>
  <c r="J24" i="12"/>
  <c r="J45" i="8" s="1"/>
  <c r="H24" i="12"/>
  <c r="H45" i="8" s="1"/>
  <c r="B24" i="12"/>
  <c r="B45" i="8" s="1"/>
  <c r="E24" i="12"/>
  <c r="E45" i="8" s="1"/>
  <c r="D24" i="12"/>
  <c r="D45" i="8" s="1"/>
  <c r="C24" i="12"/>
  <c r="C45" i="8" s="1"/>
  <c r="J20" i="12"/>
  <c r="J41" i="8" s="1"/>
  <c r="H23" i="12"/>
  <c r="H44" i="8" s="1"/>
  <c r="F26" i="12"/>
  <c r="F47" i="8" s="1"/>
  <c r="C26" i="12"/>
  <c r="C47" i="8" s="1"/>
  <c r="E21" i="12"/>
  <c r="E42" i="8" s="1"/>
  <c r="E22" i="12"/>
  <c r="E43" i="8" s="1"/>
  <c r="C25" i="12"/>
  <c r="C46" i="8" s="1"/>
  <c r="B18" i="12"/>
  <c r="B39" i="8" s="1"/>
  <c r="F19" i="12"/>
  <c r="F40" i="8" s="1"/>
  <c r="C27" i="12"/>
  <c r="C48" i="8" s="1"/>
  <c r="B20" i="12"/>
  <c r="B41" i="8" s="1"/>
  <c r="B21" i="12"/>
  <c r="B42" i="8" s="1"/>
  <c r="I23" i="12"/>
  <c r="I44" i="8" s="1"/>
  <c r="D25" i="12"/>
  <c r="D46" i="8" s="1"/>
  <c r="I25" i="12"/>
  <c r="I46" i="8" s="1"/>
  <c r="I26" i="12"/>
  <c r="I47" i="8" s="1"/>
  <c r="H19" i="12"/>
  <c r="H40" i="8" s="1"/>
  <c r="H20" i="12"/>
  <c r="H41" i="8" s="1"/>
  <c r="J23" i="12"/>
  <c r="J44" i="8" s="1"/>
  <c r="J27" i="12"/>
  <c r="J48" i="8" s="1"/>
  <c r="D27" i="12"/>
  <c r="D48" i="8" s="1"/>
  <c r="C20" i="12"/>
  <c r="C41" i="8" s="1"/>
  <c r="C21" i="12"/>
  <c r="C42" i="8" s="1"/>
  <c r="H26" i="12"/>
  <c r="H47" i="8" s="1"/>
  <c r="H27" i="12"/>
  <c r="H48" i="8" s="1"/>
  <c r="I18" i="12"/>
  <c r="I39" i="8" s="1"/>
  <c r="G21" i="12"/>
  <c r="G42" i="8" s="1"/>
  <c r="B23" i="12"/>
  <c r="B44" i="8" s="1"/>
  <c r="F23" i="12"/>
  <c r="F44" i="8" s="1"/>
  <c r="G23" i="12"/>
  <c r="G44" i="8" s="1"/>
  <c r="E26" i="12"/>
  <c r="E47" i="8" s="1"/>
  <c r="E27" i="12"/>
  <c r="E48" i="8" s="1"/>
  <c r="D20" i="12"/>
  <c r="D41" i="8" s="1"/>
  <c r="C18" i="12"/>
  <c r="C39" i="8" s="1"/>
  <c r="F20" i="12"/>
  <c r="F41" i="8" s="1"/>
  <c r="D23" i="12"/>
  <c r="D44" i="8" s="1"/>
  <c r="B26" i="12"/>
  <c r="B47" i="8" s="1"/>
  <c r="F27" i="12"/>
  <c r="F48" i="8" s="1"/>
  <c r="E20" i="12"/>
  <c r="E41" i="8" s="1"/>
  <c r="B19" i="12"/>
  <c r="B40" i="8" s="1"/>
  <c r="D22" i="12"/>
  <c r="D43" i="8" s="1"/>
  <c r="B25" i="12"/>
  <c r="B46" i="8" s="1"/>
  <c r="I27" i="12"/>
  <c r="I48" i="8" s="1"/>
  <c r="J18" i="12"/>
  <c r="J39" i="8" s="1"/>
  <c r="C22" i="12"/>
  <c r="C43" i="8" s="1"/>
  <c r="G22" i="12"/>
  <c r="G43" i="8" s="1"/>
  <c r="I21" i="10"/>
  <c r="I18" i="8" s="1"/>
  <c r="B21" i="10"/>
  <c r="B18" i="8" s="1"/>
  <c r="J21" i="10"/>
  <c r="J18" i="8" s="1"/>
  <c r="H21" i="10"/>
  <c r="H18" i="8" s="1"/>
</calcChain>
</file>

<file path=xl/sharedStrings.xml><?xml version="1.0" encoding="utf-8"?>
<sst xmlns="http://schemas.openxmlformats.org/spreadsheetml/2006/main" count="1318" uniqueCount="76">
  <si>
    <t>DATE</t>
  </si>
  <si>
    <t>Swan</t>
  </si>
  <si>
    <t>Compasses 'A'</t>
  </si>
  <si>
    <t xml:space="preserve">         CHELMSFORD CITY DARTS LEAGUE</t>
  </si>
  <si>
    <t>CSC</t>
  </si>
  <si>
    <t>Horse &amp; Groom</t>
  </si>
  <si>
    <t>Queens Head</t>
  </si>
  <si>
    <t>G/B RBL</t>
  </si>
  <si>
    <t>Anchor</t>
  </si>
  <si>
    <t>Black Bull 'A'</t>
  </si>
  <si>
    <t xml:space="preserve">            SEASON 2019 - 2020</t>
  </si>
  <si>
    <t>4 a side</t>
  </si>
  <si>
    <t xml:space="preserve">        DIVISION 1 Results</t>
  </si>
  <si>
    <t>v</t>
  </si>
  <si>
    <t xml:space="preserve">        DIVISION 2 Results</t>
  </si>
  <si>
    <t>Sir Evelyn Wood</t>
  </si>
  <si>
    <t>BYE</t>
  </si>
  <si>
    <t>Gardeners C</t>
  </si>
  <si>
    <t>Compasses B</t>
  </si>
  <si>
    <t>Orange Tree</t>
  </si>
  <si>
    <t>Fox &amp; Hounds</t>
  </si>
  <si>
    <t>White Bear</t>
  </si>
  <si>
    <t>Gardeners B</t>
  </si>
  <si>
    <t xml:space="preserve">   </t>
  </si>
  <si>
    <t>Q Ball 'A'</t>
  </si>
  <si>
    <t>Kings Arms</t>
  </si>
  <si>
    <t>Royal Steamer</t>
  </si>
  <si>
    <t>Globe</t>
  </si>
  <si>
    <t>Rising Sun</t>
  </si>
  <si>
    <t>Clay Pigeon</t>
  </si>
  <si>
    <t>Baddow Social 'A'</t>
  </si>
  <si>
    <t>Tulip 'A'</t>
  </si>
  <si>
    <t>Gardeners 'A'</t>
  </si>
  <si>
    <t xml:space="preserve"> </t>
  </si>
  <si>
    <t xml:space="preserve">                        </t>
  </si>
  <si>
    <t>DIVISION 3 Results</t>
  </si>
  <si>
    <t>CHELMSFORD CITY DARTS LEAGUE</t>
  </si>
  <si>
    <t>SEASON 2019 - 2020</t>
  </si>
  <si>
    <t>Tulip 'B'</t>
  </si>
  <si>
    <t>Eagle &amp; Hind</t>
  </si>
  <si>
    <t>Chelmer Inn</t>
  </si>
  <si>
    <t>Queen Victoria</t>
  </si>
  <si>
    <t>Woodham Town</t>
  </si>
  <si>
    <t>Broomfield Football Club</t>
  </si>
  <si>
    <t>Dog &amp; Partridge</t>
  </si>
  <si>
    <t>The George</t>
  </si>
  <si>
    <t>Rose &amp; Crown</t>
  </si>
  <si>
    <t>Q Ball 'B'</t>
  </si>
  <si>
    <t>DIVISION 4 Results</t>
  </si>
  <si>
    <t>Broomfield RBL</t>
  </si>
  <si>
    <t>Black Bull 'B'</t>
  </si>
  <si>
    <t>Eagle</t>
  </si>
  <si>
    <t>Springfield Cricket Club</t>
  </si>
  <si>
    <t>CSC Birds</t>
  </si>
  <si>
    <t>Leather Bottle</t>
  </si>
  <si>
    <t>Baddow Social 'B'</t>
  </si>
  <si>
    <t>Flyer</t>
  </si>
  <si>
    <t>DIVISION 5 Results</t>
  </si>
  <si>
    <t>Position</t>
  </si>
  <si>
    <t>Team</t>
  </si>
  <si>
    <t>Played</t>
  </si>
  <si>
    <t>Won</t>
  </si>
  <si>
    <t>Draw</t>
  </si>
  <si>
    <t>Lost</t>
  </si>
  <si>
    <t>For</t>
  </si>
  <si>
    <t>Against</t>
  </si>
  <si>
    <t>Points</t>
  </si>
  <si>
    <t>Diff</t>
  </si>
  <si>
    <t>Criteria for rank</t>
  </si>
  <si>
    <t>Division 1</t>
  </si>
  <si>
    <t>Division 2</t>
  </si>
  <si>
    <t>Division 3</t>
  </si>
  <si>
    <t>Division 4</t>
  </si>
  <si>
    <t>Division 5</t>
  </si>
  <si>
    <t>Clay Pigeon - 1 pointed deducted for late result sheet 18-12-19</t>
  </si>
  <si>
    <t>Leather Bottle - 1 pointed deducted for late result sheet</t>
  </si>
</sst>
</file>

<file path=xl/styles.xml><?xml version="1.0" encoding="utf-8"?>
<styleSheet xmlns="http://schemas.openxmlformats.org/spreadsheetml/2006/main">
  <numFmts count="1">
    <numFmt numFmtId="164" formatCode="0_ ;[Red]\-0\ "/>
  </numFmts>
  <fonts count="8">
    <font>
      <sz val="10"/>
      <name val="Arial"/>
    </font>
    <font>
      <b/>
      <sz val="16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gradientFill degree="90">
        <stop position="0">
          <color rgb="FF003B68"/>
        </stop>
        <stop position="1">
          <color rgb="FF0070C0"/>
        </stop>
      </gradientFill>
    </fill>
    <fill>
      <gradientFill degree="90">
        <stop position="0">
          <color rgb="FF002060"/>
        </stop>
        <stop position="1">
          <color rgb="FF0070C0"/>
        </stop>
      </gradient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" fontId="3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/>
    <xf numFmtId="0" fontId="4" fillId="3" borderId="0" xfId="0" applyFont="1" applyFill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2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3" fillId="0" borderId="0" xfId="0" applyNumberFormat="1" applyFont="1" applyAlignment="1" applyProtection="1">
      <alignment horizontal="center"/>
      <protection locked="0"/>
    </xf>
    <xf numFmtId="49" fontId="3" fillId="0" borderId="0" xfId="0" applyNumberFormat="1" applyFont="1" applyAlignment="1" applyProtection="1">
      <alignment horizontal="center"/>
      <protection locked="0"/>
    </xf>
    <xf numFmtId="49" fontId="0" fillId="0" borderId="0" xfId="0" applyNumberFormat="1" applyProtection="1">
      <protection locked="0"/>
    </xf>
    <xf numFmtId="0" fontId="0" fillId="0" borderId="0" xfId="0" applyProtection="1">
      <protection locked="0"/>
    </xf>
    <xf numFmtId="1" fontId="3" fillId="0" borderId="0" xfId="0" applyNumberFormat="1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2:I218"/>
  <sheetViews>
    <sheetView topLeftCell="A50" workbookViewId="0">
      <selection activeCell="E62" sqref="E62"/>
    </sheetView>
  </sheetViews>
  <sheetFormatPr defaultColWidth="8.85546875" defaultRowHeight="12.75"/>
  <cols>
    <col min="1" max="1" width="12.85546875" customWidth="1"/>
    <col min="2" max="2" width="27.42578125" customWidth="1"/>
    <col min="3" max="3" width="4.28515625" style="27" customWidth="1"/>
    <col min="4" max="4" width="4.28515625" customWidth="1"/>
    <col min="5" max="5" width="4.28515625" style="27" customWidth="1"/>
    <col min="6" max="6" width="27.42578125" customWidth="1"/>
    <col min="8" max="9" width="8.85546875" hidden="1" customWidth="1"/>
  </cols>
  <sheetData>
    <row r="2" spans="1:9" s="1" customFormat="1" ht="30" customHeight="1">
      <c r="A2" s="1" t="s">
        <v>3</v>
      </c>
      <c r="C2" s="22"/>
      <c r="E2" s="22"/>
    </row>
    <row r="3" spans="1:9" s="1" customFormat="1" ht="30" customHeight="1">
      <c r="B3" s="1" t="s">
        <v>10</v>
      </c>
      <c r="C3" s="22"/>
      <c r="E3" s="22"/>
    </row>
    <row r="4" spans="1:9" s="1" customFormat="1" ht="30" customHeight="1">
      <c r="C4" s="22"/>
      <c r="E4" s="22"/>
    </row>
    <row r="5" spans="1:9" s="1" customFormat="1" ht="30" customHeight="1">
      <c r="B5" s="1" t="s">
        <v>12</v>
      </c>
      <c r="C5" s="22"/>
      <c r="E5" s="22"/>
    </row>
    <row r="6" spans="1:9" s="3" customFormat="1" ht="24.95" customHeight="1">
      <c r="A6" s="3" t="s">
        <v>0</v>
      </c>
      <c r="C6" s="23"/>
      <c r="E6" s="23"/>
    </row>
    <row r="7" spans="1:9" s="5" customFormat="1" ht="15">
      <c r="A7" s="4">
        <v>43747</v>
      </c>
      <c r="B7" s="5" t="s">
        <v>2</v>
      </c>
      <c r="C7" s="24">
        <v>12</v>
      </c>
      <c r="D7" s="6" t="s">
        <v>13</v>
      </c>
      <c r="E7" s="28">
        <v>2</v>
      </c>
      <c r="F7" s="5" t="s">
        <v>8</v>
      </c>
      <c r="H7" s="5">
        <f>IF(C7="","",IF(C7&gt;E7,3,IF(C7=E7,1,0)))</f>
        <v>3</v>
      </c>
      <c r="I7" s="5">
        <f>IF(E7="","",IF(E7&gt;C7,3,IF(E7=C7,1,0)))</f>
        <v>0</v>
      </c>
    </row>
    <row r="8" spans="1:9" s="5" customFormat="1" ht="15">
      <c r="B8" s="5" t="s">
        <v>1</v>
      </c>
      <c r="C8" s="24">
        <v>9</v>
      </c>
      <c r="D8" s="5" t="s">
        <v>13</v>
      </c>
      <c r="E8" s="28">
        <v>5</v>
      </c>
      <c r="F8" s="5" t="s">
        <v>4</v>
      </c>
      <c r="H8" s="5">
        <f t="shared" ref="H8:H71" si="0">IF(C8="","",IF(C8&gt;E8,3,IF(C8=E8,1,0)))</f>
        <v>3</v>
      </c>
      <c r="I8" s="5">
        <f t="shared" ref="I8:I71" si="1">IF(E8="","",IF(E8&gt;C8,3,IF(E8=C8,1,0)))</f>
        <v>0</v>
      </c>
    </row>
    <row r="9" spans="1:9" s="5" customFormat="1" ht="15">
      <c r="B9" s="5" t="s">
        <v>5</v>
      </c>
      <c r="C9" s="24">
        <v>4</v>
      </c>
      <c r="D9" s="6" t="s">
        <v>13</v>
      </c>
      <c r="E9" s="28">
        <v>10</v>
      </c>
      <c r="F9" s="5" t="s">
        <v>6</v>
      </c>
      <c r="H9" s="5">
        <f t="shared" si="0"/>
        <v>0</v>
      </c>
      <c r="I9" s="5">
        <f t="shared" si="1"/>
        <v>3</v>
      </c>
    </row>
    <row r="10" spans="1:9" s="5" customFormat="1" ht="15">
      <c r="B10" s="5" t="s">
        <v>9</v>
      </c>
      <c r="C10" s="24">
        <v>6</v>
      </c>
      <c r="D10" s="5" t="s">
        <v>13</v>
      </c>
      <c r="E10" s="28">
        <v>8</v>
      </c>
      <c r="F10" s="5" t="s">
        <v>7</v>
      </c>
      <c r="H10" s="5">
        <f t="shared" si="0"/>
        <v>0</v>
      </c>
      <c r="I10" s="5">
        <f t="shared" si="1"/>
        <v>3</v>
      </c>
    </row>
    <row r="11" spans="1:9" s="5" customFormat="1" ht="15">
      <c r="C11" s="25"/>
      <c r="E11" s="25"/>
      <c r="H11" s="5" t="str">
        <f t="shared" si="0"/>
        <v/>
      </c>
      <c r="I11" s="5" t="str">
        <f t="shared" si="1"/>
        <v/>
      </c>
    </row>
    <row r="12" spans="1:9" s="5" customFormat="1" ht="15">
      <c r="A12" s="4">
        <v>43754</v>
      </c>
      <c r="B12" s="5" t="s">
        <v>2</v>
      </c>
      <c r="C12" s="24">
        <v>11</v>
      </c>
      <c r="D12" s="5" t="s">
        <v>13</v>
      </c>
      <c r="E12" s="24">
        <v>3</v>
      </c>
      <c r="F12" s="5" t="s">
        <v>4</v>
      </c>
      <c r="H12" s="5">
        <f t="shared" si="0"/>
        <v>3</v>
      </c>
      <c r="I12" s="5">
        <f t="shared" si="1"/>
        <v>0</v>
      </c>
    </row>
    <row r="13" spans="1:9" s="5" customFormat="1" ht="15">
      <c r="B13" s="5" t="s">
        <v>8</v>
      </c>
      <c r="C13" s="24">
        <v>7</v>
      </c>
      <c r="D13" s="5" t="s">
        <v>13</v>
      </c>
      <c r="E13" s="24">
        <v>7</v>
      </c>
      <c r="F13" s="5" t="s">
        <v>9</v>
      </c>
      <c r="H13" s="5">
        <f t="shared" si="0"/>
        <v>1</v>
      </c>
      <c r="I13" s="5">
        <f t="shared" si="1"/>
        <v>1</v>
      </c>
    </row>
    <row r="14" spans="1:9" s="5" customFormat="1" ht="15">
      <c r="B14" s="5" t="s">
        <v>6</v>
      </c>
      <c r="C14" s="24">
        <v>3</v>
      </c>
      <c r="D14" s="5" t="s">
        <v>13</v>
      </c>
      <c r="E14" s="24">
        <v>11</v>
      </c>
      <c r="F14" s="5" t="s">
        <v>1</v>
      </c>
      <c r="H14" s="5">
        <f t="shared" si="0"/>
        <v>0</v>
      </c>
      <c r="I14" s="5">
        <f t="shared" si="1"/>
        <v>3</v>
      </c>
    </row>
    <row r="15" spans="1:9" s="5" customFormat="1" ht="15">
      <c r="B15" s="5" t="s">
        <v>7</v>
      </c>
      <c r="C15" s="24">
        <v>9</v>
      </c>
      <c r="D15" s="5" t="s">
        <v>13</v>
      </c>
      <c r="E15" s="24">
        <v>5</v>
      </c>
      <c r="F15" s="5" t="s">
        <v>5</v>
      </c>
      <c r="H15" s="5">
        <f t="shared" si="0"/>
        <v>3</v>
      </c>
      <c r="I15" s="5">
        <f t="shared" si="1"/>
        <v>0</v>
      </c>
    </row>
    <row r="16" spans="1:9" s="5" customFormat="1" ht="15">
      <c r="C16" s="24"/>
      <c r="E16" s="24"/>
      <c r="H16" s="5" t="str">
        <f t="shared" si="0"/>
        <v/>
      </c>
      <c r="I16" s="5" t="str">
        <f t="shared" si="1"/>
        <v/>
      </c>
    </row>
    <row r="17" spans="1:9" s="5" customFormat="1" ht="15">
      <c r="A17" s="4">
        <v>43761</v>
      </c>
      <c r="B17" s="5" t="s">
        <v>4</v>
      </c>
      <c r="C17" s="24">
        <v>5</v>
      </c>
      <c r="D17" s="5" t="s">
        <v>13</v>
      </c>
      <c r="E17" s="24">
        <v>9</v>
      </c>
      <c r="F17" s="5" t="s">
        <v>8</v>
      </c>
      <c r="H17" s="5">
        <f t="shared" si="0"/>
        <v>0</v>
      </c>
      <c r="I17" s="5">
        <f t="shared" si="1"/>
        <v>3</v>
      </c>
    </row>
    <row r="18" spans="1:9" s="5" customFormat="1" ht="15">
      <c r="B18" s="5" t="s">
        <v>1</v>
      </c>
      <c r="C18" s="24">
        <v>9</v>
      </c>
      <c r="D18" s="5" t="s">
        <v>13</v>
      </c>
      <c r="E18" s="24">
        <v>5</v>
      </c>
      <c r="F18" s="5" t="s">
        <v>7</v>
      </c>
      <c r="H18" s="5">
        <f t="shared" si="0"/>
        <v>3</v>
      </c>
      <c r="I18" s="5">
        <f t="shared" si="1"/>
        <v>0</v>
      </c>
    </row>
    <row r="19" spans="1:9" s="5" customFormat="1" ht="15">
      <c r="B19" s="5" t="s">
        <v>9</v>
      </c>
      <c r="C19" s="24">
        <v>7</v>
      </c>
      <c r="D19" s="5" t="s">
        <v>13</v>
      </c>
      <c r="E19" s="24">
        <v>7</v>
      </c>
      <c r="F19" s="5" t="s">
        <v>5</v>
      </c>
      <c r="H19" s="5">
        <f t="shared" si="0"/>
        <v>1</v>
      </c>
      <c r="I19" s="5">
        <f t="shared" si="1"/>
        <v>1</v>
      </c>
    </row>
    <row r="20" spans="1:9" s="5" customFormat="1" ht="15">
      <c r="B20" s="5" t="s">
        <v>6</v>
      </c>
      <c r="C20" s="24">
        <v>5</v>
      </c>
      <c r="D20" s="5" t="s">
        <v>13</v>
      </c>
      <c r="E20" s="24">
        <v>9</v>
      </c>
      <c r="F20" s="5" t="s">
        <v>2</v>
      </c>
      <c r="H20" s="5">
        <f t="shared" si="0"/>
        <v>0</v>
      </c>
      <c r="I20" s="5">
        <f t="shared" si="1"/>
        <v>3</v>
      </c>
    </row>
    <row r="21" spans="1:9" s="5" customFormat="1" ht="15">
      <c r="C21" s="24"/>
      <c r="E21" s="24"/>
      <c r="H21" s="5" t="str">
        <f t="shared" si="0"/>
        <v/>
      </c>
      <c r="I21" s="5" t="str">
        <f t="shared" si="1"/>
        <v/>
      </c>
    </row>
    <row r="22" spans="1:9" s="5" customFormat="1" ht="15">
      <c r="A22" s="4">
        <v>43768</v>
      </c>
      <c r="B22" s="5" t="s">
        <v>2</v>
      </c>
      <c r="C22" s="24">
        <v>11</v>
      </c>
      <c r="D22" s="5" t="s">
        <v>13</v>
      </c>
      <c r="E22" s="24">
        <v>3</v>
      </c>
      <c r="F22" s="5" t="s">
        <v>5</v>
      </c>
      <c r="H22" s="5">
        <f t="shared" si="0"/>
        <v>3</v>
      </c>
      <c r="I22" s="5">
        <f t="shared" si="1"/>
        <v>0</v>
      </c>
    </row>
    <row r="23" spans="1:9" s="5" customFormat="1" ht="15">
      <c r="B23" s="5" t="s">
        <v>8</v>
      </c>
      <c r="C23" s="24">
        <v>9</v>
      </c>
      <c r="D23" s="5" t="s">
        <v>13</v>
      </c>
      <c r="E23" s="24">
        <v>5</v>
      </c>
      <c r="F23" s="5" t="s">
        <v>1</v>
      </c>
      <c r="H23" s="5">
        <f t="shared" si="0"/>
        <v>3</v>
      </c>
      <c r="I23" s="5">
        <f t="shared" si="1"/>
        <v>0</v>
      </c>
    </row>
    <row r="24" spans="1:9" s="5" customFormat="1" ht="15">
      <c r="B24" s="5" t="s">
        <v>4</v>
      </c>
      <c r="C24" s="24">
        <v>9</v>
      </c>
      <c r="D24" s="5" t="s">
        <v>13</v>
      </c>
      <c r="E24" s="24">
        <v>5</v>
      </c>
      <c r="F24" s="5" t="s">
        <v>9</v>
      </c>
      <c r="H24" s="5">
        <f t="shared" si="0"/>
        <v>3</v>
      </c>
      <c r="I24" s="5">
        <f t="shared" si="1"/>
        <v>0</v>
      </c>
    </row>
    <row r="25" spans="1:9" s="5" customFormat="1" ht="15">
      <c r="B25" s="5" t="s">
        <v>7</v>
      </c>
      <c r="C25" s="24">
        <v>6</v>
      </c>
      <c r="D25" s="5" t="s">
        <v>13</v>
      </c>
      <c r="E25" s="24">
        <v>8</v>
      </c>
      <c r="F25" s="5" t="s">
        <v>6</v>
      </c>
      <c r="H25" s="5">
        <f t="shared" si="0"/>
        <v>0</v>
      </c>
      <c r="I25" s="5">
        <f t="shared" si="1"/>
        <v>3</v>
      </c>
    </row>
    <row r="26" spans="1:9" s="5" customFormat="1" ht="15">
      <c r="C26" s="24"/>
      <c r="E26" s="24"/>
      <c r="H26" s="5" t="str">
        <f t="shared" si="0"/>
        <v/>
      </c>
      <c r="I26" s="5" t="str">
        <f t="shared" si="1"/>
        <v/>
      </c>
    </row>
    <row r="27" spans="1:9" s="5" customFormat="1" ht="15">
      <c r="A27" s="4">
        <v>43775</v>
      </c>
      <c r="B27" s="5" t="s">
        <v>9</v>
      </c>
      <c r="C27" s="24">
        <v>6</v>
      </c>
      <c r="D27" s="5" t="s">
        <v>13</v>
      </c>
      <c r="E27" s="24">
        <v>8</v>
      </c>
      <c r="F27" s="5" t="s">
        <v>1</v>
      </c>
      <c r="H27" s="5">
        <f t="shared" si="0"/>
        <v>0</v>
      </c>
      <c r="I27" s="5">
        <f t="shared" si="1"/>
        <v>3</v>
      </c>
    </row>
    <row r="28" spans="1:9" s="5" customFormat="1" ht="15">
      <c r="B28" s="5" t="s">
        <v>5</v>
      </c>
      <c r="C28" s="24">
        <v>4</v>
      </c>
      <c r="D28" s="5" t="s">
        <v>13</v>
      </c>
      <c r="E28" s="24">
        <v>10</v>
      </c>
      <c r="F28" s="5" t="s">
        <v>8</v>
      </c>
      <c r="H28" s="5">
        <f t="shared" si="0"/>
        <v>0</v>
      </c>
      <c r="I28" s="5">
        <f t="shared" si="1"/>
        <v>3</v>
      </c>
    </row>
    <row r="29" spans="1:9" s="5" customFormat="1" ht="15">
      <c r="B29" s="5" t="s">
        <v>7</v>
      </c>
      <c r="C29" s="24">
        <v>4</v>
      </c>
      <c r="D29" s="5" t="s">
        <v>13</v>
      </c>
      <c r="E29" s="24">
        <v>10</v>
      </c>
      <c r="F29" s="5" t="s">
        <v>2</v>
      </c>
      <c r="H29" s="5">
        <f t="shared" si="0"/>
        <v>0</v>
      </c>
      <c r="I29" s="5">
        <f t="shared" si="1"/>
        <v>3</v>
      </c>
    </row>
    <row r="30" spans="1:9" s="5" customFormat="1" ht="15">
      <c r="B30" s="5" t="s">
        <v>6</v>
      </c>
      <c r="C30" s="24">
        <v>8</v>
      </c>
      <c r="D30" s="5" t="s">
        <v>13</v>
      </c>
      <c r="E30" s="24">
        <v>6</v>
      </c>
      <c r="F30" s="5" t="s">
        <v>4</v>
      </c>
      <c r="H30" s="5">
        <f t="shared" si="0"/>
        <v>3</v>
      </c>
      <c r="I30" s="5">
        <f t="shared" si="1"/>
        <v>0</v>
      </c>
    </row>
    <row r="31" spans="1:9" s="5" customFormat="1" ht="15">
      <c r="C31" s="24"/>
      <c r="E31" s="24"/>
      <c r="H31" s="5" t="str">
        <f t="shared" si="0"/>
        <v/>
      </c>
      <c r="I31" s="5" t="str">
        <f t="shared" si="1"/>
        <v/>
      </c>
    </row>
    <row r="32" spans="1:9" s="5" customFormat="1" ht="15">
      <c r="C32" s="24"/>
      <c r="E32" s="24"/>
      <c r="H32" s="5" t="str">
        <f t="shared" si="0"/>
        <v/>
      </c>
      <c r="I32" s="5" t="str">
        <f t="shared" si="1"/>
        <v/>
      </c>
    </row>
    <row r="33" spans="1:9" s="5" customFormat="1" ht="15">
      <c r="A33" s="4">
        <v>43782</v>
      </c>
      <c r="B33" s="5" t="s">
        <v>6</v>
      </c>
      <c r="C33" s="24">
        <v>9</v>
      </c>
      <c r="D33" s="5" t="s">
        <v>13</v>
      </c>
      <c r="E33" s="24">
        <v>5</v>
      </c>
      <c r="F33" s="5" t="s">
        <v>9</v>
      </c>
      <c r="H33" s="5">
        <f t="shared" si="0"/>
        <v>3</v>
      </c>
      <c r="I33" s="5">
        <f t="shared" si="1"/>
        <v>0</v>
      </c>
    </row>
    <row r="34" spans="1:9" s="5" customFormat="1" ht="15">
      <c r="B34" s="5" t="s">
        <v>8</v>
      </c>
      <c r="C34" s="24">
        <v>7</v>
      </c>
      <c r="D34" s="5" t="s">
        <v>13</v>
      </c>
      <c r="E34" s="24">
        <v>7</v>
      </c>
      <c r="F34" s="5" t="s">
        <v>7</v>
      </c>
      <c r="H34" s="5">
        <f t="shared" si="0"/>
        <v>1</v>
      </c>
      <c r="I34" s="5">
        <f t="shared" si="1"/>
        <v>1</v>
      </c>
    </row>
    <row r="35" spans="1:9" s="5" customFormat="1" ht="15">
      <c r="B35" s="5" t="s">
        <v>4</v>
      </c>
      <c r="C35" s="24">
        <v>8</v>
      </c>
      <c r="D35" s="5" t="s">
        <v>13</v>
      </c>
      <c r="E35" s="24">
        <v>6</v>
      </c>
      <c r="F35" s="5" t="s">
        <v>5</v>
      </c>
      <c r="H35" s="5">
        <f t="shared" si="0"/>
        <v>3</v>
      </c>
      <c r="I35" s="5">
        <f t="shared" si="1"/>
        <v>0</v>
      </c>
    </row>
    <row r="36" spans="1:9" s="5" customFormat="1" ht="15">
      <c r="B36" s="5" t="s">
        <v>1</v>
      </c>
      <c r="C36" s="24">
        <v>7</v>
      </c>
      <c r="D36" s="5" t="s">
        <v>13</v>
      </c>
      <c r="E36" s="24">
        <v>7</v>
      </c>
      <c r="F36" s="5" t="s">
        <v>2</v>
      </c>
      <c r="H36" s="5">
        <f t="shared" si="0"/>
        <v>1</v>
      </c>
      <c r="I36" s="5">
        <f t="shared" si="1"/>
        <v>1</v>
      </c>
    </row>
    <row r="37" spans="1:9" s="5" customFormat="1" ht="15">
      <c r="C37" s="24"/>
      <c r="E37" s="24"/>
      <c r="H37" s="5" t="str">
        <f t="shared" si="0"/>
        <v/>
      </c>
      <c r="I37" s="5" t="str">
        <f t="shared" si="1"/>
        <v/>
      </c>
    </row>
    <row r="38" spans="1:9" s="5" customFormat="1" ht="15">
      <c r="A38" s="4">
        <v>43796</v>
      </c>
      <c r="B38" s="5" t="s">
        <v>5</v>
      </c>
      <c r="C38" s="24">
        <v>6</v>
      </c>
      <c r="D38" s="5" t="s">
        <v>13</v>
      </c>
      <c r="E38" s="24">
        <v>8</v>
      </c>
      <c r="F38" s="5" t="s">
        <v>1</v>
      </c>
      <c r="H38" s="5">
        <f t="shared" si="0"/>
        <v>0</v>
      </c>
      <c r="I38" s="5">
        <f t="shared" si="1"/>
        <v>3</v>
      </c>
    </row>
    <row r="39" spans="1:9" s="5" customFormat="1" ht="15">
      <c r="B39" s="5" t="s">
        <v>7</v>
      </c>
      <c r="C39" s="24">
        <v>7</v>
      </c>
      <c r="D39" s="5" t="s">
        <v>13</v>
      </c>
      <c r="E39" s="24">
        <v>7</v>
      </c>
      <c r="F39" s="5" t="s">
        <v>4</v>
      </c>
      <c r="H39" s="5">
        <f t="shared" si="0"/>
        <v>1</v>
      </c>
      <c r="I39" s="5">
        <f t="shared" si="1"/>
        <v>1</v>
      </c>
    </row>
    <row r="40" spans="1:9" s="5" customFormat="1" ht="15">
      <c r="B40" s="5" t="s">
        <v>6</v>
      </c>
      <c r="C40" s="24">
        <v>6</v>
      </c>
      <c r="D40" s="5" t="s">
        <v>13</v>
      </c>
      <c r="E40" s="24">
        <v>8</v>
      </c>
      <c r="F40" s="5" t="s">
        <v>8</v>
      </c>
      <c r="H40" s="5">
        <f t="shared" si="0"/>
        <v>0</v>
      </c>
      <c r="I40" s="5">
        <f t="shared" si="1"/>
        <v>3</v>
      </c>
    </row>
    <row r="41" spans="1:9" s="5" customFormat="1" ht="15">
      <c r="B41" s="5" t="s">
        <v>9</v>
      </c>
      <c r="C41" s="24">
        <v>3</v>
      </c>
      <c r="D41" s="5" t="s">
        <v>13</v>
      </c>
      <c r="E41" s="24">
        <v>11</v>
      </c>
      <c r="F41" s="5" t="s">
        <v>2</v>
      </c>
      <c r="H41" s="5">
        <f t="shared" si="0"/>
        <v>0</v>
      </c>
      <c r="I41" s="5">
        <f t="shared" si="1"/>
        <v>3</v>
      </c>
    </row>
    <row r="42" spans="1:9" s="5" customFormat="1" ht="15">
      <c r="C42" s="25"/>
      <c r="E42" s="25"/>
      <c r="H42" s="5" t="str">
        <f t="shared" si="0"/>
        <v/>
      </c>
      <c r="I42" s="5" t="str">
        <f t="shared" si="1"/>
        <v/>
      </c>
    </row>
    <row r="43" spans="1:9" s="5" customFormat="1" ht="15">
      <c r="A43" s="4">
        <v>43789</v>
      </c>
      <c r="B43" s="5" t="s">
        <v>11</v>
      </c>
      <c r="C43" s="25"/>
      <c r="E43" s="25"/>
      <c r="H43" s="5" t="str">
        <f t="shared" si="0"/>
        <v/>
      </c>
      <c r="I43" s="5" t="str">
        <f t="shared" si="1"/>
        <v/>
      </c>
    </row>
    <row r="44" spans="1:9" s="5" customFormat="1" ht="15">
      <c r="C44" s="25"/>
      <c r="E44" s="25"/>
      <c r="H44" s="5" t="str">
        <f t="shared" si="0"/>
        <v/>
      </c>
      <c r="I44" s="5" t="str">
        <f t="shared" si="1"/>
        <v/>
      </c>
    </row>
    <row r="45" spans="1:9" s="5" customFormat="1" ht="15">
      <c r="A45" s="4">
        <v>43803</v>
      </c>
      <c r="B45" s="5" t="s">
        <v>11</v>
      </c>
      <c r="C45" s="25"/>
      <c r="E45" s="25"/>
      <c r="H45" s="5" t="str">
        <f t="shared" si="0"/>
        <v/>
      </c>
      <c r="I45" s="5" t="str">
        <f t="shared" si="1"/>
        <v/>
      </c>
    </row>
    <row r="46" spans="1:9" s="5" customFormat="1" ht="15">
      <c r="C46" s="25"/>
      <c r="E46" s="25"/>
      <c r="H46" s="5" t="str">
        <f t="shared" si="0"/>
        <v/>
      </c>
      <c r="I46" s="5" t="str">
        <f t="shared" si="1"/>
        <v/>
      </c>
    </row>
    <row r="47" spans="1:9" s="5" customFormat="1" ht="15">
      <c r="A47" s="4">
        <v>43810</v>
      </c>
      <c r="B47" s="5" t="s">
        <v>11</v>
      </c>
      <c r="C47" s="25"/>
      <c r="E47" s="25"/>
      <c r="H47" s="5" t="str">
        <f t="shared" si="0"/>
        <v/>
      </c>
      <c r="I47" s="5" t="str">
        <f t="shared" si="1"/>
        <v/>
      </c>
    </row>
    <row r="48" spans="1:9" s="5" customFormat="1" ht="15">
      <c r="C48" s="25"/>
      <c r="E48" s="25"/>
      <c r="H48" s="5" t="str">
        <f t="shared" si="0"/>
        <v/>
      </c>
      <c r="I48" s="5" t="str">
        <f t="shared" si="1"/>
        <v/>
      </c>
    </row>
    <row r="49" spans="1:9" s="5" customFormat="1" ht="15">
      <c r="A49" s="4">
        <v>44183</v>
      </c>
      <c r="B49" s="5" t="s">
        <v>11</v>
      </c>
      <c r="C49" s="25"/>
      <c r="E49" s="25"/>
      <c r="H49" s="5" t="str">
        <f t="shared" si="0"/>
        <v/>
      </c>
      <c r="I49" s="5" t="str">
        <f t="shared" si="1"/>
        <v/>
      </c>
    </row>
    <row r="50" spans="1:9" s="5" customFormat="1" ht="15">
      <c r="C50" s="25"/>
      <c r="E50" s="25"/>
      <c r="H50" s="5" t="str">
        <f t="shared" si="0"/>
        <v/>
      </c>
      <c r="I50" s="5" t="str">
        <f t="shared" si="1"/>
        <v/>
      </c>
    </row>
    <row r="51" spans="1:9" s="5" customFormat="1" ht="15">
      <c r="A51" s="4">
        <v>43845</v>
      </c>
      <c r="B51" s="5" t="s">
        <v>11</v>
      </c>
      <c r="C51" s="25"/>
      <c r="E51" s="25"/>
      <c r="H51" s="5" t="str">
        <f t="shared" si="0"/>
        <v/>
      </c>
      <c r="I51" s="5" t="str">
        <f t="shared" si="1"/>
        <v/>
      </c>
    </row>
    <row r="52" spans="1:9" s="5" customFormat="1" ht="15">
      <c r="C52" s="25"/>
      <c r="E52" s="25"/>
      <c r="H52" s="5" t="str">
        <f t="shared" si="0"/>
        <v/>
      </c>
      <c r="I52" s="5" t="str">
        <f t="shared" si="1"/>
        <v/>
      </c>
    </row>
    <row r="53" spans="1:9" s="5" customFormat="1" ht="15">
      <c r="A53" s="4">
        <v>43866</v>
      </c>
      <c r="B53" s="5" t="s">
        <v>8</v>
      </c>
      <c r="C53" s="24">
        <v>4</v>
      </c>
      <c r="D53" s="5" t="s">
        <v>13</v>
      </c>
      <c r="E53" s="24">
        <v>10</v>
      </c>
      <c r="F53" s="5" t="s">
        <v>2</v>
      </c>
      <c r="H53" s="5">
        <f t="shared" si="0"/>
        <v>0</v>
      </c>
      <c r="I53" s="5">
        <f t="shared" si="1"/>
        <v>3</v>
      </c>
    </row>
    <row r="54" spans="1:9" s="5" customFormat="1" ht="15">
      <c r="B54" s="5" t="s">
        <v>4</v>
      </c>
      <c r="C54" s="24">
        <v>3</v>
      </c>
      <c r="D54" s="5" t="s">
        <v>13</v>
      </c>
      <c r="E54" s="24">
        <v>11</v>
      </c>
      <c r="F54" s="5" t="s">
        <v>1</v>
      </c>
      <c r="H54" s="5">
        <f t="shared" si="0"/>
        <v>0</v>
      </c>
      <c r="I54" s="5">
        <f t="shared" si="1"/>
        <v>3</v>
      </c>
    </row>
    <row r="55" spans="1:9" s="5" customFormat="1" ht="15">
      <c r="B55" s="5" t="s">
        <v>6</v>
      </c>
      <c r="C55" s="24">
        <v>8</v>
      </c>
      <c r="D55" s="5" t="s">
        <v>13</v>
      </c>
      <c r="E55" s="24">
        <v>6</v>
      </c>
      <c r="F55" s="5" t="s">
        <v>5</v>
      </c>
      <c r="H55" s="5">
        <f t="shared" si="0"/>
        <v>3</v>
      </c>
      <c r="I55" s="5">
        <f t="shared" si="1"/>
        <v>0</v>
      </c>
    </row>
    <row r="56" spans="1:9" s="5" customFormat="1" ht="15">
      <c r="B56" s="5" t="s">
        <v>7</v>
      </c>
      <c r="C56" s="24">
        <v>7</v>
      </c>
      <c r="D56" s="5" t="s">
        <v>13</v>
      </c>
      <c r="E56" s="24">
        <v>7</v>
      </c>
      <c r="F56" s="5" t="s">
        <v>9</v>
      </c>
      <c r="H56" s="5">
        <f t="shared" si="0"/>
        <v>1</v>
      </c>
      <c r="I56" s="5">
        <f t="shared" si="1"/>
        <v>1</v>
      </c>
    </row>
    <row r="57" spans="1:9" s="5" customFormat="1" ht="15">
      <c r="C57" s="25"/>
      <c r="E57" s="25"/>
      <c r="H57" s="5" t="str">
        <f t="shared" si="0"/>
        <v/>
      </c>
      <c r="I57" s="5" t="str">
        <f t="shared" si="1"/>
        <v/>
      </c>
    </row>
    <row r="58" spans="1:9" s="2" customFormat="1" ht="15">
      <c r="A58" s="4">
        <v>43873</v>
      </c>
      <c r="B58" s="5" t="s">
        <v>4</v>
      </c>
      <c r="C58" s="24">
        <v>3</v>
      </c>
      <c r="D58" s="5" t="s">
        <v>13</v>
      </c>
      <c r="E58" s="24">
        <v>11</v>
      </c>
      <c r="F58" s="5" t="s">
        <v>2</v>
      </c>
      <c r="H58" s="5">
        <f t="shared" si="0"/>
        <v>0</v>
      </c>
      <c r="I58" s="5">
        <f t="shared" si="1"/>
        <v>3</v>
      </c>
    </row>
    <row r="59" spans="1:9" ht="15">
      <c r="A59" s="5"/>
      <c r="B59" s="5" t="s">
        <v>9</v>
      </c>
      <c r="C59" s="24">
        <v>8</v>
      </c>
      <c r="D59" s="5" t="s">
        <v>13</v>
      </c>
      <c r="E59" s="24">
        <v>6</v>
      </c>
      <c r="F59" s="5" t="s">
        <v>8</v>
      </c>
      <c r="H59" s="5">
        <f t="shared" si="0"/>
        <v>3</v>
      </c>
      <c r="I59" s="5">
        <f t="shared" si="1"/>
        <v>0</v>
      </c>
    </row>
    <row r="60" spans="1:9" ht="15">
      <c r="A60" s="5"/>
      <c r="B60" s="5" t="s">
        <v>1</v>
      </c>
      <c r="C60" s="24"/>
      <c r="D60" s="5" t="s">
        <v>13</v>
      </c>
      <c r="E60" s="24"/>
      <c r="F60" s="5" t="s">
        <v>6</v>
      </c>
      <c r="H60" s="5" t="str">
        <f t="shared" si="0"/>
        <v/>
      </c>
      <c r="I60" s="5" t="str">
        <f t="shared" si="1"/>
        <v/>
      </c>
    </row>
    <row r="61" spans="1:9" ht="15">
      <c r="A61" s="5"/>
      <c r="B61" s="5" t="s">
        <v>5</v>
      </c>
      <c r="C61" s="24">
        <v>3</v>
      </c>
      <c r="D61" s="5" t="s">
        <v>13</v>
      </c>
      <c r="E61" s="24">
        <v>11</v>
      </c>
      <c r="F61" s="5" t="s">
        <v>7</v>
      </c>
      <c r="H61" s="5">
        <f t="shared" si="0"/>
        <v>0</v>
      </c>
      <c r="I61" s="5">
        <f t="shared" si="1"/>
        <v>3</v>
      </c>
    </row>
    <row r="62" spans="1:9" ht="15">
      <c r="A62" s="5"/>
      <c r="B62" s="5"/>
      <c r="C62" s="25"/>
      <c r="D62" s="5"/>
      <c r="E62" s="25"/>
      <c r="F62" s="5"/>
      <c r="H62" s="5" t="str">
        <f t="shared" si="0"/>
        <v/>
      </c>
      <c r="I62" s="5" t="str">
        <f t="shared" si="1"/>
        <v/>
      </c>
    </row>
    <row r="63" spans="1:9" ht="15">
      <c r="A63" s="4">
        <v>43515</v>
      </c>
      <c r="B63" s="5" t="s">
        <v>8</v>
      </c>
      <c r="C63" s="24"/>
      <c r="D63" s="5" t="s">
        <v>13</v>
      </c>
      <c r="E63" s="24"/>
      <c r="F63" s="5" t="s">
        <v>4</v>
      </c>
      <c r="H63" s="5" t="str">
        <f t="shared" si="0"/>
        <v/>
      </c>
      <c r="I63" s="5" t="str">
        <f t="shared" si="1"/>
        <v/>
      </c>
    </row>
    <row r="64" spans="1:9" ht="15">
      <c r="A64" s="5"/>
      <c r="B64" s="5" t="s">
        <v>7</v>
      </c>
      <c r="C64" s="24"/>
      <c r="D64" s="5" t="s">
        <v>13</v>
      </c>
      <c r="E64" s="24"/>
      <c r="F64" s="5" t="s">
        <v>1</v>
      </c>
      <c r="H64" s="5" t="str">
        <f t="shared" si="0"/>
        <v/>
      </c>
      <c r="I64" s="5" t="str">
        <f t="shared" si="1"/>
        <v/>
      </c>
    </row>
    <row r="65" spans="1:9" ht="15">
      <c r="A65" s="5"/>
      <c r="B65" s="5" t="s">
        <v>5</v>
      </c>
      <c r="C65" s="24"/>
      <c r="D65" s="5" t="s">
        <v>13</v>
      </c>
      <c r="E65" s="24"/>
      <c r="F65" s="5" t="s">
        <v>9</v>
      </c>
      <c r="H65" s="5" t="str">
        <f t="shared" si="0"/>
        <v/>
      </c>
      <c r="I65" s="5" t="str">
        <f t="shared" si="1"/>
        <v/>
      </c>
    </row>
    <row r="66" spans="1:9" ht="15">
      <c r="A66" s="5"/>
      <c r="B66" s="5" t="s">
        <v>2</v>
      </c>
      <c r="C66" s="24"/>
      <c r="D66" s="5" t="s">
        <v>13</v>
      </c>
      <c r="E66" s="24"/>
      <c r="F66" s="5" t="s">
        <v>6</v>
      </c>
      <c r="H66" s="5" t="str">
        <f t="shared" si="0"/>
        <v/>
      </c>
      <c r="I66" s="5" t="str">
        <f t="shared" si="1"/>
        <v/>
      </c>
    </row>
    <row r="67" spans="1:9" ht="15">
      <c r="A67" s="5"/>
      <c r="B67" s="5"/>
      <c r="C67" s="25"/>
      <c r="D67" s="5"/>
      <c r="E67" s="25"/>
      <c r="F67" s="5"/>
      <c r="H67" s="5" t="str">
        <f t="shared" si="0"/>
        <v/>
      </c>
      <c r="I67" s="5" t="str">
        <f t="shared" si="1"/>
        <v/>
      </c>
    </row>
    <row r="68" spans="1:9" ht="15">
      <c r="A68" s="5"/>
      <c r="B68" s="5" t="s">
        <v>5</v>
      </c>
      <c r="C68" s="24"/>
      <c r="D68" s="5" t="s">
        <v>13</v>
      </c>
      <c r="E68" s="24"/>
      <c r="F68" s="5" t="s">
        <v>2</v>
      </c>
      <c r="H68" s="5" t="str">
        <f t="shared" si="0"/>
        <v/>
      </c>
      <c r="I68" s="5" t="str">
        <f t="shared" si="1"/>
        <v/>
      </c>
    </row>
    <row r="69" spans="1:9" ht="15">
      <c r="A69" s="4">
        <v>43887</v>
      </c>
      <c r="B69" s="5" t="s">
        <v>1</v>
      </c>
      <c r="C69" s="24"/>
      <c r="D69" s="5" t="s">
        <v>13</v>
      </c>
      <c r="E69" s="24"/>
      <c r="F69" s="5" t="s">
        <v>8</v>
      </c>
      <c r="H69" s="5" t="str">
        <f t="shared" si="0"/>
        <v/>
      </c>
      <c r="I69" s="5" t="str">
        <f t="shared" si="1"/>
        <v/>
      </c>
    </row>
    <row r="70" spans="1:9" ht="15">
      <c r="A70" s="5"/>
      <c r="B70" s="5" t="s">
        <v>9</v>
      </c>
      <c r="C70" s="24"/>
      <c r="D70" s="5" t="s">
        <v>13</v>
      </c>
      <c r="E70" s="24"/>
      <c r="F70" s="5" t="s">
        <v>4</v>
      </c>
      <c r="H70" s="5" t="str">
        <f t="shared" si="0"/>
        <v/>
      </c>
      <c r="I70" s="5" t="str">
        <f t="shared" si="1"/>
        <v/>
      </c>
    </row>
    <row r="71" spans="1:9" ht="15">
      <c r="A71" s="5"/>
      <c r="B71" s="5" t="s">
        <v>6</v>
      </c>
      <c r="C71" s="24"/>
      <c r="D71" s="5" t="s">
        <v>13</v>
      </c>
      <c r="E71" s="24"/>
      <c r="F71" s="5" t="s">
        <v>7</v>
      </c>
      <c r="H71" s="5" t="str">
        <f t="shared" si="0"/>
        <v/>
      </c>
      <c r="I71" s="5" t="str">
        <f t="shared" si="1"/>
        <v/>
      </c>
    </row>
    <row r="72" spans="1:9" ht="15">
      <c r="A72" s="5"/>
      <c r="B72" s="5"/>
      <c r="C72" s="25"/>
      <c r="D72" s="5"/>
      <c r="E72" s="25"/>
      <c r="F72" s="5"/>
      <c r="H72" s="5" t="str">
        <f t="shared" ref="H72:H113" si="2">IF(C72="","",IF(C72&gt;E72,3,IF(C72=E72,1,0)))</f>
        <v/>
      </c>
      <c r="I72" s="5" t="str">
        <f t="shared" ref="I72:I113" si="3">IF(E72="","",IF(E72&gt;C72,3,IF(E72=C72,1,0)))</f>
        <v/>
      </c>
    </row>
    <row r="73" spans="1:9" ht="15">
      <c r="A73" s="5"/>
      <c r="B73" s="5" t="s">
        <v>1</v>
      </c>
      <c r="C73" s="24"/>
      <c r="D73" s="5" t="s">
        <v>13</v>
      </c>
      <c r="E73" s="24"/>
      <c r="F73" s="5" t="s">
        <v>9</v>
      </c>
      <c r="H73" s="5" t="str">
        <f t="shared" si="2"/>
        <v/>
      </c>
      <c r="I73" s="5" t="str">
        <f t="shared" si="3"/>
        <v/>
      </c>
    </row>
    <row r="74" spans="1:9" ht="15">
      <c r="A74" s="4">
        <v>43894</v>
      </c>
      <c r="B74" s="5" t="s">
        <v>8</v>
      </c>
      <c r="C74" s="24"/>
      <c r="D74" s="5" t="s">
        <v>13</v>
      </c>
      <c r="E74" s="24"/>
      <c r="F74" s="5" t="s">
        <v>5</v>
      </c>
      <c r="H74" s="5" t="str">
        <f t="shared" si="2"/>
        <v/>
      </c>
      <c r="I74" s="5" t="str">
        <f t="shared" si="3"/>
        <v/>
      </c>
    </row>
    <row r="75" spans="1:9" ht="15">
      <c r="A75" s="5"/>
      <c r="B75" s="5" t="s">
        <v>2</v>
      </c>
      <c r="C75" s="24"/>
      <c r="D75" s="5" t="s">
        <v>13</v>
      </c>
      <c r="E75" s="24"/>
      <c r="F75" s="5" t="s">
        <v>7</v>
      </c>
      <c r="H75" s="5" t="str">
        <f t="shared" si="2"/>
        <v/>
      </c>
      <c r="I75" s="5" t="str">
        <f t="shared" si="3"/>
        <v/>
      </c>
    </row>
    <row r="76" spans="1:9" ht="15">
      <c r="A76" s="5"/>
      <c r="B76" s="5" t="s">
        <v>4</v>
      </c>
      <c r="C76" s="24"/>
      <c r="D76" s="5" t="s">
        <v>13</v>
      </c>
      <c r="E76" s="24"/>
      <c r="F76" s="5" t="s">
        <v>6</v>
      </c>
      <c r="H76" s="5" t="str">
        <f t="shared" si="2"/>
        <v/>
      </c>
      <c r="I76" s="5" t="str">
        <f t="shared" si="3"/>
        <v/>
      </c>
    </row>
    <row r="77" spans="1:9" ht="15">
      <c r="A77" s="5"/>
      <c r="B77" s="5"/>
      <c r="C77" s="25"/>
      <c r="D77" s="5"/>
      <c r="E77" s="25"/>
      <c r="F77" s="5"/>
      <c r="H77" s="5" t="str">
        <f t="shared" si="2"/>
        <v/>
      </c>
      <c r="I77" s="5" t="str">
        <f t="shared" si="3"/>
        <v/>
      </c>
    </row>
    <row r="78" spans="1:9" ht="15">
      <c r="A78" s="5"/>
      <c r="B78" s="5"/>
      <c r="C78" s="25"/>
      <c r="D78" s="5"/>
      <c r="E78" s="25"/>
      <c r="F78" s="5"/>
      <c r="H78" s="5" t="str">
        <f t="shared" si="2"/>
        <v/>
      </c>
      <c r="I78" s="5" t="str">
        <f t="shared" si="3"/>
        <v/>
      </c>
    </row>
    <row r="79" spans="1:9" ht="15">
      <c r="A79" s="4">
        <v>43922</v>
      </c>
      <c r="B79" s="5" t="s">
        <v>9</v>
      </c>
      <c r="C79" s="24"/>
      <c r="D79" s="5" t="s">
        <v>13</v>
      </c>
      <c r="E79" s="24"/>
      <c r="F79" s="5" t="s">
        <v>6</v>
      </c>
      <c r="H79" s="5" t="str">
        <f t="shared" si="2"/>
        <v/>
      </c>
      <c r="I79" s="5" t="str">
        <f t="shared" si="3"/>
        <v/>
      </c>
    </row>
    <row r="80" spans="1:9" ht="15">
      <c r="A80" s="5"/>
      <c r="B80" s="5" t="s">
        <v>7</v>
      </c>
      <c r="C80" s="24"/>
      <c r="D80" s="5" t="s">
        <v>13</v>
      </c>
      <c r="E80" s="24"/>
      <c r="F80" s="5" t="s">
        <v>8</v>
      </c>
      <c r="H80" s="5" t="str">
        <f t="shared" si="2"/>
        <v/>
      </c>
      <c r="I80" s="5" t="str">
        <f t="shared" si="3"/>
        <v/>
      </c>
    </row>
    <row r="81" spans="1:9" ht="15">
      <c r="A81" s="5"/>
      <c r="B81" s="5" t="s">
        <v>5</v>
      </c>
      <c r="C81" s="24"/>
      <c r="D81" s="5" t="s">
        <v>13</v>
      </c>
      <c r="E81" s="24"/>
      <c r="F81" s="5" t="s">
        <v>4</v>
      </c>
      <c r="H81" s="5" t="str">
        <f t="shared" si="2"/>
        <v/>
      </c>
      <c r="I81" s="5" t="str">
        <f t="shared" si="3"/>
        <v/>
      </c>
    </row>
    <row r="82" spans="1:9" ht="15">
      <c r="A82" s="5"/>
      <c r="B82" s="5" t="s">
        <v>2</v>
      </c>
      <c r="C82" s="24"/>
      <c r="D82" s="5" t="s">
        <v>13</v>
      </c>
      <c r="E82" s="24"/>
      <c r="F82" s="5" t="s">
        <v>1</v>
      </c>
      <c r="H82" s="5" t="str">
        <f t="shared" si="2"/>
        <v/>
      </c>
      <c r="I82" s="5" t="str">
        <f t="shared" si="3"/>
        <v/>
      </c>
    </row>
    <row r="83" spans="1:9" ht="15">
      <c r="A83" s="5"/>
      <c r="B83" s="5"/>
      <c r="C83" s="25"/>
      <c r="D83" s="5"/>
      <c r="E83" s="25"/>
      <c r="F83" s="5"/>
      <c r="H83" s="5" t="str">
        <f t="shared" si="2"/>
        <v/>
      </c>
      <c r="I83" s="5" t="str">
        <f t="shared" si="3"/>
        <v/>
      </c>
    </row>
    <row r="84" spans="1:9" ht="15">
      <c r="A84" s="4">
        <v>43929</v>
      </c>
      <c r="B84" s="5" t="s">
        <v>1</v>
      </c>
      <c r="C84" s="24"/>
      <c r="D84" s="5" t="s">
        <v>13</v>
      </c>
      <c r="E84" s="24"/>
      <c r="F84" s="5" t="s">
        <v>5</v>
      </c>
      <c r="H84" s="5" t="str">
        <f t="shared" si="2"/>
        <v/>
      </c>
      <c r="I84" s="5" t="str">
        <f t="shared" si="3"/>
        <v/>
      </c>
    </row>
    <row r="85" spans="1:9" ht="15">
      <c r="A85" s="5"/>
      <c r="B85" s="5" t="s">
        <v>4</v>
      </c>
      <c r="C85" s="24"/>
      <c r="D85" s="5" t="s">
        <v>13</v>
      </c>
      <c r="E85" s="24"/>
      <c r="F85" s="5" t="s">
        <v>7</v>
      </c>
      <c r="H85" s="5" t="str">
        <f t="shared" si="2"/>
        <v/>
      </c>
      <c r="I85" s="5" t="str">
        <f t="shared" si="3"/>
        <v/>
      </c>
    </row>
    <row r="86" spans="1:9" ht="15">
      <c r="A86" s="5"/>
      <c r="B86" s="5" t="s">
        <v>8</v>
      </c>
      <c r="C86" s="24"/>
      <c r="D86" s="5" t="s">
        <v>13</v>
      </c>
      <c r="E86" s="24"/>
      <c r="F86" s="5" t="s">
        <v>6</v>
      </c>
      <c r="H86" s="5" t="str">
        <f t="shared" si="2"/>
        <v/>
      </c>
      <c r="I86" s="5" t="str">
        <f t="shared" si="3"/>
        <v/>
      </c>
    </row>
    <row r="87" spans="1:9" ht="15">
      <c r="A87" s="5"/>
      <c r="B87" s="5" t="s">
        <v>2</v>
      </c>
      <c r="C87" s="24"/>
      <c r="D87" s="5" t="s">
        <v>13</v>
      </c>
      <c r="E87" s="24"/>
      <c r="F87" s="5" t="s">
        <v>9</v>
      </c>
      <c r="H87" s="5" t="str">
        <f t="shared" si="2"/>
        <v/>
      </c>
      <c r="I87" s="5" t="str">
        <f t="shared" si="3"/>
        <v/>
      </c>
    </row>
    <row r="88" spans="1:9" ht="15">
      <c r="C88" s="26"/>
      <c r="E88" s="26"/>
      <c r="H88" s="5" t="str">
        <f t="shared" si="2"/>
        <v/>
      </c>
      <c r="I88" s="5" t="str">
        <f t="shared" si="3"/>
        <v/>
      </c>
    </row>
    <row r="89" spans="1:9" ht="15">
      <c r="C89" s="26"/>
      <c r="E89" s="26"/>
      <c r="H89" s="5" t="str">
        <f t="shared" si="2"/>
        <v/>
      </c>
      <c r="I89" s="5" t="str">
        <f t="shared" si="3"/>
        <v/>
      </c>
    </row>
    <row r="90" spans="1:9" ht="15">
      <c r="C90" s="26"/>
      <c r="E90" s="26"/>
      <c r="H90" s="5" t="str">
        <f t="shared" si="2"/>
        <v/>
      </c>
      <c r="I90" s="5" t="str">
        <f t="shared" si="3"/>
        <v/>
      </c>
    </row>
    <row r="91" spans="1:9" ht="15">
      <c r="C91" s="26"/>
      <c r="E91" s="26"/>
      <c r="H91" s="5" t="str">
        <f t="shared" si="2"/>
        <v/>
      </c>
      <c r="I91" s="5" t="str">
        <f t="shared" si="3"/>
        <v/>
      </c>
    </row>
    <row r="92" spans="1:9" ht="15">
      <c r="C92" s="26"/>
      <c r="E92" s="26"/>
      <c r="H92" s="5" t="str">
        <f t="shared" si="2"/>
        <v/>
      </c>
      <c r="I92" s="5" t="str">
        <f t="shared" si="3"/>
        <v/>
      </c>
    </row>
    <row r="93" spans="1:9" ht="15">
      <c r="C93" s="26"/>
      <c r="E93" s="26"/>
      <c r="H93" s="5" t="str">
        <f t="shared" si="2"/>
        <v/>
      </c>
      <c r="I93" s="5" t="str">
        <f t="shared" si="3"/>
        <v/>
      </c>
    </row>
    <row r="94" spans="1:9" ht="15">
      <c r="C94" s="26"/>
      <c r="E94" s="26"/>
      <c r="H94" s="5" t="str">
        <f t="shared" si="2"/>
        <v/>
      </c>
      <c r="I94" s="5" t="str">
        <f t="shared" si="3"/>
        <v/>
      </c>
    </row>
    <row r="95" spans="1:9" ht="15">
      <c r="C95" s="26"/>
      <c r="E95" s="26"/>
      <c r="H95" s="5" t="str">
        <f t="shared" si="2"/>
        <v/>
      </c>
      <c r="I95" s="5" t="str">
        <f t="shared" si="3"/>
        <v/>
      </c>
    </row>
    <row r="96" spans="1:9" ht="15">
      <c r="C96" s="26"/>
      <c r="E96" s="26"/>
      <c r="H96" s="5" t="str">
        <f t="shared" si="2"/>
        <v/>
      </c>
      <c r="I96" s="5" t="str">
        <f t="shared" si="3"/>
        <v/>
      </c>
    </row>
    <row r="97" spans="3:9" ht="15">
      <c r="C97" s="26"/>
      <c r="E97" s="26"/>
      <c r="H97" s="5" t="str">
        <f t="shared" si="2"/>
        <v/>
      </c>
      <c r="I97" s="5" t="str">
        <f t="shared" si="3"/>
        <v/>
      </c>
    </row>
    <row r="98" spans="3:9" ht="15">
      <c r="C98" s="26"/>
      <c r="E98" s="26"/>
      <c r="H98" s="5" t="str">
        <f t="shared" si="2"/>
        <v/>
      </c>
      <c r="I98" s="5" t="str">
        <f t="shared" si="3"/>
        <v/>
      </c>
    </row>
    <row r="99" spans="3:9" ht="15">
      <c r="C99" s="26"/>
      <c r="E99" s="26"/>
      <c r="H99" s="5" t="str">
        <f t="shared" si="2"/>
        <v/>
      </c>
      <c r="I99" s="5" t="str">
        <f t="shared" si="3"/>
        <v/>
      </c>
    </row>
    <row r="100" spans="3:9" ht="15">
      <c r="C100" s="26"/>
      <c r="E100" s="26"/>
      <c r="H100" s="5" t="str">
        <f t="shared" si="2"/>
        <v/>
      </c>
      <c r="I100" s="5" t="str">
        <f t="shared" si="3"/>
        <v/>
      </c>
    </row>
    <row r="101" spans="3:9" ht="15">
      <c r="C101" s="26"/>
      <c r="E101" s="26"/>
      <c r="H101" s="5" t="str">
        <f t="shared" si="2"/>
        <v/>
      </c>
      <c r="I101" s="5" t="str">
        <f t="shared" si="3"/>
        <v/>
      </c>
    </row>
    <row r="102" spans="3:9" ht="15">
      <c r="C102" s="26"/>
      <c r="E102" s="26"/>
      <c r="H102" s="5" t="str">
        <f t="shared" si="2"/>
        <v/>
      </c>
      <c r="I102" s="5" t="str">
        <f t="shared" si="3"/>
        <v/>
      </c>
    </row>
    <row r="103" spans="3:9" ht="15">
      <c r="C103" s="26"/>
      <c r="E103" s="26"/>
      <c r="H103" s="5" t="str">
        <f t="shared" si="2"/>
        <v/>
      </c>
      <c r="I103" s="5" t="str">
        <f t="shared" si="3"/>
        <v/>
      </c>
    </row>
    <row r="104" spans="3:9" ht="15">
      <c r="C104" s="26"/>
      <c r="E104" s="26"/>
      <c r="H104" s="5" t="str">
        <f t="shared" si="2"/>
        <v/>
      </c>
      <c r="I104" s="5" t="str">
        <f t="shared" si="3"/>
        <v/>
      </c>
    </row>
    <row r="105" spans="3:9" ht="15">
      <c r="C105" s="26"/>
      <c r="E105" s="26"/>
      <c r="H105" s="5" t="str">
        <f t="shared" si="2"/>
        <v/>
      </c>
      <c r="I105" s="5" t="str">
        <f t="shared" si="3"/>
        <v/>
      </c>
    </row>
    <row r="106" spans="3:9" ht="15">
      <c r="C106" s="26"/>
      <c r="E106" s="26"/>
      <c r="H106" s="5" t="str">
        <f t="shared" si="2"/>
        <v/>
      </c>
      <c r="I106" s="5" t="str">
        <f t="shared" si="3"/>
        <v/>
      </c>
    </row>
    <row r="107" spans="3:9" ht="15">
      <c r="C107" s="26"/>
      <c r="E107" s="26"/>
      <c r="H107" s="5" t="str">
        <f t="shared" si="2"/>
        <v/>
      </c>
      <c r="I107" s="5" t="str">
        <f t="shared" si="3"/>
        <v/>
      </c>
    </row>
    <row r="108" spans="3:9" ht="15">
      <c r="C108" s="26"/>
      <c r="E108" s="26"/>
      <c r="H108" s="5" t="str">
        <f t="shared" si="2"/>
        <v/>
      </c>
      <c r="I108" s="5" t="str">
        <f t="shared" si="3"/>
        <v/>
      </c>
    </row>
    <row r="109" spans="3:9" ht="15">
      <c r="C109" s="26"/>
      <c r="E109" s="26"/>
      <c r="H109" s="5" t="str">
        <f t="shared" si="2"/>
        <v/>
      </c>
      <c r="I109" s="5" t="str">
        <f t="shared" si="3"/>
        <v/>
      </c>
    </row>
    <row r="110" spans="3:9" ht="15">
      <c r="C110" s="26"/>
      <c r="E110" s="26"/>
      <c r="H110" s="5" t="str">
        <f t="shared" si="2"/>
        <v/>
      </c>
      <c r="I110" s="5" t="str">
        <f t="shared" si="3"/>
        <v/>
      </c>
    </row>
    <row r="111" spans="3:9" ht="15">
      <c r="C111" s="26"/>
      <c r="E111" s="26"/>
      <c r="H111" s="5" t="str">
        <f t="shared" si="2"/>
        <v/>
      </c>
      <c r="I111" s="5" t="str">
        <f t="shared" si="3"/>
        <v/>
      </c>
    </row>
    <row r="112" spans="3:9" ht="15">
      <c r="C112" s="26"/>
      <c r="E112" s="26"/>
      <c r="H112" s="5" t="str">
        <f t="shared" si="2"/>
        <v/>
      </c>
      <c r="I112" s="5" t="str">
        <f t="shared" si="3"/>
        <v/>
      </c>
    </row>
    <row r="113" spans="3:9" ht="15">
      <c r="C113" s="26"/>
      <c r="E113" s="26"/>
      <c r="H113" s="5" t="str">
        <f t="shared" si="2"/>
        <v/>
      </c>
      <c r="I113" s="5" t="str">
        <f t="shared" si="3"/>
        <v/>
      </c>
    </row>
    <row r="114" spans="3:9">
      <c r="C114" s="26"/>
      <c r="E114" s="26"/>
    </row>
    <row r="115" spans="3:9">
      <c r="C115" s="26"/>
    </row>
    <row r="116" spans="3:9">
      <c r="C116" s="26"/>
    </row>
    <row r="117" spans="3:9">
      <c r="C117" s="26"/>
    </row>
    <row r="118" spans="3:9">
      <c r="C118" s="26"/>
    </row>
    <row r="119" spans="3:9">
      <c r="C119" s="26"/>
    </row>
    <row r="120" spans="3:9">
      <c r="C120" s="26"/>
    </row>
    <row r="121" spans="3:9">
      <c r="C121" s="26"/>
    </row>
    <row r="122" spans="3:9">
      <c r="C122" s="26"/>
    </row>
    <row r="123" spans="3:9">
      <c r="C123" s="26"/>
    </row>
    <row r="124" spans="3:9">
      <c r="C124" s="26"/>
    </row>
    <row r="125" spans="3:9">
      <c r="C125" s="26"/>
    </row>
    <row r="126" spans="3:9">
      <c r="C126" s="26"/>
    </row>
    <row r="127" spans="3:9">
      <c r="C127" s="26"/>
    </row>
    <row r="128" spans="3:9">
      <c r="C128" s="26"/>
    </row>
    <row r="129" spans="3:3">
      <c r="C129" s="26"/>
    </row>
    <row r="130" spans="3:3">
      <c r="C130" s="26"/>
    </row>
    <row r="131" spans="3:3">
      <c r="C131" s="26"/>
    </row>
    <row r="132" spans="3:3">
      <c r="C132" s="26"/>
    </row>
    <row r="133" spans="3:3">
      <c r="C133" s="26"/>
    </row>
    <row r="134" spans="3:3">
      <c r="C134" s="26"/>
    </row>
    <row r="135" spans="3:3">
      <c r="C135" s="26"/>
    </row>
    <row r="136" spans="3:3">
      <c r="C136" s="26"/>
    </row>
    <row r="137" spans="3:3">
      <c r="C137" s="26"/>
    </row>
    <row r="138" spans="3:3">
      <c r="C138" s="26"/>
    </row>
    <row r="139" spans="3:3">
      <c r="C139" s="26"/>
    </row>
    <row r="140" spans="3:3">
      <c r="C140" s="26"/>
    </row>
    <row r="141" spans="3:3">
      <c r="C141" s="26"/>
    </row>
    <row r="142" spans="3:3">
      <c r="C142" s="26"/>
    </row>
    <row r="143" spans="3:3">
      <c r="C143" s="26"/>
    </row>
    <row r="144" spans="3:3">
      <c r="C144" s="26"/>
    </row>
    <row r="145" spans="3:3">
      <c r="C145" s="26"/>
    </row>
    <row r="146" spans="3:3">
      <c r="C146" s="26"/>
    </row>
    <row r="147" spans="3:3">
      <c r="C147" s="26"/>
    </row>
    <row r="148" spans="3:3">
      <c r="C148" s="26"/>
    </row>
    <row r="149" spans="3:3">
      <c r="C149" s="26"/>
    </row>
    <row r="150" spans="3:3">
      <c r="C150" s="26"/>
    </row>
    <row r="151" spans="3:3">
      <c r="C151" s="26"/>
    </row>
    <row r="152" spans="3:3">
      <c r="C152" s="26"/>
    </row>
    <row r="153" spans="3:3">
      <c r="C153" s="26"/>
    </row>
    <row r="154" spans="3:3">
      <c r="C154" s="26"/>
    </row>
    <row r="155" spans="3:3">
      <c r="C155" s="26"/>
    </row>
    <row r="156" spans="3:3">
      <c r="C156" s="26"/>
    </row>
    <row r="157" spans="3:3">
      <c r="C157" s="26"/>
    </row>
    <row r="158" spans="3:3">
      <c r="C158" s="26"/>
    </row>
    <row r="159" spans="3:3">
      <c r="C159" s="26"/>
    </row>
    <row r="160" spans="3:3">
      <c r="C160" s="26"/>
    </row>
    <row r="161" spans="3:3">
      <c r="C161" s="26"/>
    </row>
    <row r="162" spans="3:3">
      <c r="C162" s="26"/>
    </row>
    <row r="163" spans="3:3">
      <c r="C163" s="26"/>
    </row>
    <row r="164" spans="3:3">
      <c r="C164" s="26"/>
    </row>
    <row r="165" spans="3:3">
      <c r="C165" s="26"/>
    </row>
    <row r="166" spans="3:3">
      <c r="C166" s="26"/>
    </row>
    <row r="167" spans="3:3">
      <c r="C167" s="26"/>
    </row>
    <row r="168" spans="3:3">
      <c r="C168" s="26"/>
    </row>
    <row r="169" spans="3:3">
      <c r="C169" s="26"/>
    </row>
    <row r="170" spans="3:3">
      <c r="C170" s="26"/>
    </row>
    <row r="171" spans="3:3">
      <c r="C171" s="26"/>
    </row>
    <row r="172" spans="3:3">
      <c r="C172" s="26"/>
    </row>
    <row r="173" spans="3:3">
      <c r="C173" s="26"/>
    </row>
    <row r="174" spans="3:3">
      <c r="C174" s="26"/>
    </row>
    <row r="175" spans="3:3">
      <c r="C175" s="26"/>
    </row>
    <row r="176" spans="3:3">
      <c r="C176" s="26"/>
    </row>
    <row r="177" spans="3:3">
      <c r="C177" s="26"/>
    </row>
    <row r="178" spans="3:3">
      <c r="C178" s="26"/>
    </row>
    <row r="179" spans="3:3">
      <c r="C179" s="26"/>
    </row>
    <row r="180" spans="3:3">
      <c r="C180" s="26"/>
    </row>
    <row r="181" spans="3:3">
      <c r="C181" s="26"/>
    </row>
    <row r="182" spans="3:3">
      <c r="C182" s="26"/>
    </row>
    <row r="183" spans="3:3">
      <c r="C183" s="26"/>
    </row>
    <row r="184" spans="3:3">
      <c r="C184" s="26"/>
    </row>
    <row r="185" spans="3:3">
      <c r="C185" s="26"/>
    </row>
    <row r="186" spans="3:3">
      <c r="C186" s="26"/>
    </row>
    <row r="187" spans="3:3">
      <c r="C187" s="26"/>
    </row>
    <row r="188" spans="3:3">
      <c r="C188" s="26"/>
    </row>
    <row r="189" spans="3:3">
      <c r="C189" s="26"/>
    </row>
    <row r="190" spans="3:3">
      <c r="C190" s="26"/>
    </row>
    <row r="191" spans="3:3">
      <c r="C191" s="26"/>
    </row>
    <row r="192" spans="3:3">
      <c r="C192" s="26"/>
    </row>
    <row r="193" spans="3:3">
      <c r="C193" s="26"/>
    </row>
    <row r="194" spans="3:3">
      <c r="C194" s="26"/>
    </row>
    <row r="195" spans="3:3">
      <c r="C195" s="26"/>
    </row>
    <row r="196" spans="3:3">
      <c r="C196" s="26"/>
    </row>
    <row r="197" spans="3:3">
      <c r="C197" s="26"/>
    </row>
    <row r="198" spans="3:3">
      <c r="C198" s="26"/>
    </row>
    <row r="199" spans="3:3">
      <c r="C199" s="26"/>
    </row>
    <row r="200" spans="3:3">
      <c r="C200" s="26"/>
    </row>
    <row r="201" spans="3:3">
      <c r="C201" s="26"/>
    </row>
    <row r="202" spans="3:3">
      <c r="C202" s="26"/>
    </row>
    <row r="203" spans="3:3">
      <c r="C203" s="26"/>
    </row>
    <row r="204" spans="3:3">
      <c r="C204" s="26"/>
    </row>
    <row r="205" spans="3:3">
      <c r="C205" s="26"/>
    </row>
    <row r="206" spans="3:3">
      <c r="C206" s="26"/>
    </row>
    <row r="207" spans="3:3">
      <c r="C207" s="26"/>
    </row>
    <row r="208" spans="3:3">
      <c r="C208" s="26"/>
    </row>
    <row r="209" spans="3:3">
      <c r="C209" s="26"/>
    </row>
    <row r="210" spans="3:3">
      <c r="C210" s="26"/>
    </row>
    <row r="211" spans="3:3">
      <c r="C211" s="26"/>
    </row>
    <row r="212" spans="3:3">
      <c r="C212" s="26"/>
    </row>
    <row r="213" spans="3:3">
      <c r="C213" s="26"/>
    </row>
    <row r="214" spans="3:3">
      <c r="C214" s="26"/>
    </row>
    <row r="215" spans="3:3">
      <c r="C215" s="26"/>
    </row>
    <row r="216" spans="3:3">
      <c r="C216" s="26"/>
    </row>
    <row r="217" spans="3:3">
      <c r="C217" s="26"/>
    </row>
    <row r="218" spans="3:3">
      <c r="C218" s="26"/>
    </row>
  </sheetData>
  <sheetProtection password="D2DF" sheet="1" objects="1" scenarios="1" selectLockedCells="1"/>
  <phoneticPr fontId="0" type="noConversion"/>
  <pageMargins left="1.1417322834645669" right="0.74803149606299213" top="0.98425196850393704" bottom="0.98425196850393704" header="0.51181102362204722" footer="0.51181102362204722"/>
  <pageSetup paperSize="9" scale="94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L27"/>
  <sheetViews>
    <sheetView topLeftCell="A15" workbookViewId="0">
      <selection activeCell="A15" sqref="A15"/>
    </sheetView>
  </sheetViews>
  <sheetFormatPr defaultRowHeight="12.75"/>
  <cols>
    <col min="1" max="1" width="9.140625" style="9"/>
    <col min="2" max="2" width="23.5703125" style="9" bestFit="1" customWidth="1"/>
    <col min="3" max="11" width="9.140625" style="9"/>
    <col min="12" max="12" width="15" style="9" bestFit="1" customWidth="1"/>
    <col min="13" max="16384" width="9.140625" style="9"/>
  </cols>
  <sheetData>
    <row r="1" spans="1:12" hidden="1"/>
    <row r="2" spans="1:12" hidden="1"/>
    <row r="3" spans="1:12" hidden="1">
      <c r="A3" s="8" t="s">
        <v>58</v>
      </c>
      <c r="B3" s="8" t="s">
        <v>59</v>
      </c>
      <c r="C3" s="8" t="s">
        <v>60</v>
      </c>
      <c r="D3" s="8" t="s">
        <v>61</v>
      </c>
      <c r="E3" s="8" t="s">
        <v>62</v>
      </c>
      <c r="F3" s="8" t="s">
        <v>63</v>
      </c>
      <c r="G3" s="8" t="s">
        <v>64</v>
      </c>
      <c r="H3" s="8" t="s">
        <v>65</v>
      </c>
      <c r="I3" s="8" t="s">
        <v>66</v>
      </c>
      <c r="J3" s="8" t="s">
        <v>67</v>
      </c>
      <c r="L3" s="9" t="s">
        <v>68</v>
      </c>
    </row>
    <row r="4" spans="1:12" hidden="1">
      <c r="A4" s="8">
        <f>RANK(L4,$L$4:$L$13,0)+COUNTIF($L$3:L3,L4)</f>
        <v>7</v>
      </c>
      <c r="B4" s="20" t="s">
        <v>38</v>
      </c>
      <c r="C4" s="8">
        <f>COUNTIFS('Div 4 Res'!$B$7:$B$87,B4,'Div 4 Res'!$H$7:$H$87,"&gt;=0")+COUNTIFS('Div 4 Res'!$F$7:$F$87,B4,'Div 4 Res'!$I$7:$I$87,"&gt;=0")</f>
        <v>11</v>
      </c>
      <c r="D4" s="8">
        <f>COUNTIFS('Div 4 Res'!$B$7:$B$113,$B4,'Div 4 Res'!$H$7:$H$113,3)+COUNTIFS('Div 4 Res'!$F$7:$F$113,$B4,'Div 4 Res'!$I$7:$I$113,3)</f>
        <v>4</v>
      </c>
      <c r="E4" s="8">
        <f>COUNTIFS('Div 4 Res'!$B$7:$B$113,$B4,'Div 4 Res'!$H$7:$H$113,1)+COUNTIFS('Div 4 Res'!$F$7:$F$113,$B4,'Div 4 Res'!$I$7:$I$113,1)</f>
        <v>2</v>
      </c>
      <c r="F4" s="8">
        <f>COUNTIFS('Div 4 Res'!$B$7:$B$113,$B4,'Div 4 Res'!$H$7:$H$113,0)+COUNTIFS('Div 4 Res'!$F$7:$F$113,$B4,'Div 4 Res'!$I$7:$I$113,0)</f>
        <v>5</v>
      </c>
      <c r="G4" s="8">
        <f>SUMIF('Div 4 Res'!$B$7:$B$113,$B4,'Div 4 Res'!$C$7:$C$113)+SUMIF('Div 4 Res'!$F$7:$F$113,$B4,'Div 4 Res'!$E$7:$E$113)</f>
        <v>75</v>
      </c>
      <c r="H4" s="8">
        <f>SUMIF('Div 4 Res'!$B$7:$B$113,$B4,'Div 4 Res'!$E$7:$E$113)+SUMIF('Div 4 Res'!$F$7:$F$113,$B4,'Div 4 Res'!$C$7:$C$113)</f>
        <v>79</v>
      </c>
      <c r="I4" s="8">
        <f>SUM(D4*3)+(E4*1)</f>
        <v>14</v>
      </c>
      <c r="J4" s="11">
        <f>G4-H4</f>
        <v>-4</v>
      </c>
      <c r="L4" s="9">
        <f>SUM(I4*1000000+J4*10000+G4*100+D4*10)</f>
        <v>13967540</v>
      </c>
    </row>
    <row r="5" spans="1:12" hidden="1">
      <c r="A5" s="8">
        <f>RANK(L5,$L$4:$L$13,0)+COUNTIF($L$3:L4,L5)</f>
        <v>1</v>
      </c>
      <c r="B5" s="20" t="s">
        <v>40</v>
      </c>
      <c r="C5" s="8">
        <f>COUNTIFS('Div 4 Res'!$B$7:$B$87,B5,'Div 4 Res'!$H$7:$H$87,"&gt;=0")+COUNTIFS('Div 4 Res'!$F$7:$F$87,B5,'Div 4 Res'!$I$7:$I$87,"&gt;=0")</f>
        <v>13</v>
      </c>
      <c r="D5" s="8">
        <f>COUNTIFS('Div 4 Res'!$B$7:$B$113,$B5,'Div 4 Res'!$H$7:$H$113,3)+COUNTIFS('Div 4 Res'!$F$7:$F$113,$B5,'Div 4 Res'!$I$7:$I$113,3)</f>
        <v>9</v>
      </c>
      <c r="E5" s="8">
        <f>COUNTIFS('Div 4 Res'!$B$7:$B$113,$B5,'Div 4 Res'!$H$7:$H$113,1)+COUNTIFS('Div 4 Res'!$F$7:$F$113,$B5,'Div 4 Res'!$I$7:$I$113,1)</f>
        <v>3</v>
      </c>
      <c r="F5" s="8">
        <f>COUNTIFS('Div 4 Res'!$B$7:$B$113,$B5,'Div 4 Res'!$H$7:$H$113,0)+COUNTIFS('Div 4 Res'!$F$7:$F$113,$B5,'Div 4 Res'!$I$7:$I$113,0)</f>
        <v>1</v>
      </c>
      <c r="G5" s="8">
        <f>SUMIF('Div 4 Res'!$B$7:$B$113,$B5,'Div 4 Res'!$C$7:$C$113)+SUMIF('Div 4 Res'!$F$7:$F$113,$B5,'Div 4 Res'!$E$7:$E$113)</f>
        <v>112</v>
      </c>
      <c r="H5" s="8">
        <f>SUMIF('Div 4 Res'!$B$7:$B$113,$B5,'Div 4 Res'!$E$7:$E$113)+SUMIF('Div 4 Res'!$F$7:$F$113,$B5,'Div 4 Res'!$C$7:$C$113)</f>
        <v>70</v>
      </c>
      <c r="I5" s="8">
        <f t="shared" ref="I5:I13" si="0">SUM(D5*3)+(E5*1)</f>
        <v>30</v>
      </c>
      <c r="J5" s="11">
        <f t="shared" ref="J5:J13" si="1">G5-H5</f>
        <v>42</v>
      </c>
      <c r="L5" s="9">
        <f t="shared" ref="L5:L12" si="2">SUM(I5*1000000+J5*10000+G5*100+D5*10)</f>
        <v>30431290</v>
      </c>
    </row>
    <row r="6" spans="1:12" hidden="1">
      <c r="A6" s="8">
        <f>RANK(L6,$L$4:$L$13,0)+COUNTIF($L$3:L5,L6)</f>
        <v>4</v>
      </c>
      <c r="B6" s="20" t="s">
        <v>42</v>
      </c>
      <c r="C6" s="8">
        <f>COUNTIFS('Div 4 Res'!$B$7:$B$87,B6,'Div 4 Res'!$H$7:$H$87,"&gt;=0")+COUNTIFS('Div 4 Res'!$F$7:$F$87,B6,'Div 4 Res'!$I$7:$I$87,"&gt;=0")</f>
        <v>12</v>
      </c>
      <c r="D6" s="8">
        <f>COUNTIFS('Div 4 Res'!$B$7:$B$113,$B6,'Div 4 Res'!$H$7:$H$113,3)+COUNTIFS('Div 4 Res'!$F$7:$F$113,$B6,'Div 4 Res'!$I$7:$I$113,3)</f>
        <v>8</v>
      </c>
      <c r="E6" s="8">
        <f>COUNTIFS('Div 4 Res'!$B$7:$B$113,$B6,'Div 4 Res'!$H$7:$H$113,1)+COUNTIFS('Div 4 Res'!$F$7:$F$113,$B6,'Div 4 Res'!$I$7:$I$113,1)</f>
        <v>0</v>
      </c>
      <c r="F6" s="8">
        <f>COUNTIFS('Div 4 Res'!$B$7:$B$113,$B6,'Div 4 Res'!$H$7:$H$113,0)+COUNTIFS('Div 4 Res'!$F$7:$F$113,$B6,'Div 4 Res'!$I$7:$I$113,0)</f>
        <v>4</v>
      </c>
      <c r="G6" s="8">
        <f>SUMIF('Div 4 Res'!$B$7:$B$113,$B6,'Div 4 Res'!$C$7:$C$113)+SUMIF('Div 4 Res'!$F$7:$F$113,$B6,'Div 4 Res'!$E$7:$E$113)</f>
        <v>90</v>
      </c>
      <c r="H6" s="8">
        <f>SUMIF('Div 4 Res'!$B$7:$B$113,$B6,'Div 4 Res'!$E$7:$E$113)+SUMIF('Div 4 Res'!$F$7:$F$113,$B6,'Div 4 Res'!$C$7:$C$113)</f>
        <v>78</v>
      </c>
      <c r="I6" s="8">
        <f t="shared" si="0"/>
        <v>24</v>
      </c>
      <c r="J6" s="11">
        <f t="shared" si="1"/>
        <v>12</v>
      </c>
      <c r="L6" s="9">
        <f t="shared" si="2"/>
        <v>24129080</v>
      </c>
    </row>
    <row r="7" spans="1:12" hidden="1">
      <c r="A7" s="8">
        <f>RANK(L7,$L$4:$L$13,0)+COUNTIF($L$3:L6,L7)</f>
        <v>6</v>
      </c>
      <c r="B7" s="20" t="s">
        <v>44</v>
      </c>
      <c r="C7" s="8">
        <f>COUNTIFS('Div 4 Res'!$B$7:$B$87,B7,'Div 4 Res'!$H$7:$H$87,"&gt;=0")+COUNTIFS('Div 4 Res'!$F$7:$F$87,B7,'Div 4 Res'!$I$7:$I$87,"&gt;=0")</f>
        <v>12</v>
      </c>
      <c r="D7" s="8">
        <f>COUNTIFS('Div 4 Res'!$B$7:$B$113,$B7,'Div 4 Res'!$H$7:$H$113,3)+COUNTIFS('Div 4 Res'!$F$7:$F$113,$B7,'Div 4 Res'!$I$7:$I$113,3)</f>
        <v>6</v>
      </c>
      <c r="E7" s="8">
        <f>COUNTIFS('Div 4 Res'!$B$7:$B$113,$B7,'Div 4 Res'!$H$7:$H$113,1)+COUNTIFS('Div 4 Res'!$F$7:$F$113,$B7,'Div 4 Res'!$I$7:$I$113,1)</f>
        <v>0</v>
      </c>
      <c r="F7" s="8">
        <f>COUNTIFS('Div 4 Res'!$B$7:$B$113,$B7,'Div 4 Res'!$H$7:$H$113,0)+COUNTIFS('Div 4 Res'!$F$7:$F$113,$B7,'Div 4 Res'!$I$7:$I$113,0)</f>
        <v>6</v>
      </c>
      <c r="G7" s="8">
        <f>SUMIF('Div 4 Res'!$B$7:$B$113,$B7,'Div 4 Res'!$C$7:$C$113)+SUMIF('Div 4 Res'!$F$7:$F$113,$B7,'Div 4 Res'!$E$7:$E$113)</f>
        <v>85</v>
      </c>
      <c r="H7" s="8">
        <f>SUMIF('Div 4 Res'!$B$7:$B$113,$B7,'Div 4 Res'!$E$7:$E$113)+SUMIF('Div 4 Res'!$F$7:$F$113,$B7,'Div 4 Res'!$C$7:$C$113)</f>
        <v>83</v>
      </c>
      <c r="I7" s="8">
        <f t="shared" si="0"/>
        <v>18</v>
      </c>
      <c r="J7" s="11">
        <f t="shared" si="1"/>
        <v>2</v>
      </c>
      <c r="L7" s="9">
        <f t="shared" si="2"/>
        <v>18028560</v>
      </c>
    </row>
    <row r="8" spans="1:12" hidden="1">
      <c r="A8" s="8">
        <f>RANK(L8,$L$4:$L$13,0)+COUNTIF($L$3:L7,L8)</f>
        <v>10</v>
      </c>
      <c r="B8" s="20" t="s">
        <v>46</v>
      </c>
      <c r="C8" s="8">
        <f>COUNTIFS('Div 4 Res'!$B$7:$B$87,B8,'Div 4 Res'!$H$7:$H$87,"&gt;=0")+COUNTIFS('Div 4 Res'!$F$7:$F$87,B8,'Div 4 Res'!$I$7:$I$87,"&gt;=0")</f>
        <v>12</v>
      </c>
      <c r="D8" s="8">
        <f>COUNTIFS('Div 4 Res'!$B$7:$B$113,$B8,'Div 4 Res'!$H$7:$H$113,3)+COUNTIFS('Div 4 Res'!$F$7:$F$113,$B8,'Div 4 Res'!$I$7:$I$113,3)</f>
        <v>1</v>
      </c>
      <c r="E8" s="8">
        <f>COUNTIFS('Div 4 Res'!$B$7:$B$113,$B8,'Div 4 Res'!$H$7:$H$113,1)+COUNTIFS('Div 4 Res'!$F$7:$F$113,$B8,'Div 4 Res'!$I$7:$I$113,1)</f>
        <v>0</v>
      </c>
      <c r="F8" s="8">
        <f>COUNTIFS('Div 4 Res'!$B$7:$B$113,$B8,'Div 4 Res'!$H$7:$H$113,0)+COUNTIFS('Div 4 Res'!$F$7:$F$113,$B8,'Div 4 Res'!$I$7:$I$113,0)</f>
        <v>11</v>
      </c>
      <c r="G8" s="8">
        <f>SUMIF('Div 4 Res'!$B$7:$B$113,$B8,'Div 4 Res'!$C$7:$C$113)+SUMIF('Div 4 Res'!$F$7:$F$113,$B8,'Div 4 Res'!$E$7:$E$113)</f>
        <v>56</v>
      </c>
      <c r="H8" s="8">
        <f>SUMIF('Div 4 Res'!$B$7:$B$113,$B8,'Div 4 Res'!$E$7:$E$113)+SUMIF('Div 4 Res'!$F$7:$F$113,$B8,'Div 4 Res'!$C$7:$C$113)</f>
        <v>112</v>
      </c>
      <c r="I8" s="8">
        <f t="shared" si="0"/>
        <v>3</v>
      </c>
      <c r="J8" s="11">
        <f t="shared" si="1"/>
        <v>-56</v>
      </c>
      <c r="L8" s="9">
        <f t="shared" si="2"/>
        <v>2445610</v>
      </c>
    </row>
    <row r="9" spans="1:12" hidden="1">
      <c r="A9" s="8">
        <f>RANK(L9,$L$4:$L$13,0)+COUNTIF($L$3:L8,L9)</f>
        <v>5</v>
      </c>
      <c r="B9" s="20" t="s">
        <v>39</v>
      </c>
      <c r="C9" s="8">
        <f>COUNTIFS('Div 4 Res'!$B$7:$B$87,B9,'Div 4 Res'!$H$7:$H$87,"&gt;=0")+COUNTIFS('Div 4 Res'!$F$7:$F$87,B9,'Div 4 Res'!$I$7:$I$87,"&gt;=0")</f>
        <v>13</v>
      </c>
      <c r="D9" s="8">
        <f>COUNTIFS('Div 4 Res'!$B$7:$B$113,$B9,'Div 4 Res'!$H$7:$H$113,3)+COUNTIFS('Div 4 Res'!$F$7:$F$113,$B9,'Div 4 Res'!$I$7:$I$113,3)</f>
        <v>6</v>
      </c>
      <c r="E9" s="8">
        <f>COUNTIFS('Div 4 Res'!$B$7:$B$113,$B9,'Div 4 Res'!$H$7:$H$113,1)+COUNTIFS('Div 4 Res'!$F$7:$F$113,$B9,'Div 4 Res'!$I$7:$I$113,1)</f>
        <v>3</v>
      </c>
      <c r="F9" s="8">
        <f>COUNTIFS('Div 4 Res'!$B$7:$B$113,$B9,'Div 4 Res'!$H$7:$H$113,0)+COUNTIFS('Div 4 Res'!$F$7:$F$113,$B9,'Div 4 Res'!$I$7:$I$113,0)</f>
        <v>4</v>
      </c>
      <c r="G9" s="8">
        <f>SUMIF('Div 4 Res'!$B$7:$B$113,$B9,'Div 4 Res'!$C$7:$C$113)+SUMIF('Div 4 Res'!$F$7:$F$113,$B9,'Div 4 Res'!$E$7:$E$113)</f>
        <v>96</v>
      </c>
      <c r="H9" s="8">
        <f>SUMIF('Div 4 Res'!$B$7:$B$113,$B9,'Div 4 Res'!$E$7:$E$113)+SUMIF('Div 4 Res'!$F$7:$F$113,$B9,'Div 4 Res'!$C$7:$C$113)</f>
        <v>86</v>
      </c>
      <c r="I9" s="8">
        <f t="shared" si="0"/>
        <v>21</v>
      </c>
      <c r="J9" s="11">
        <f t="shared" si="1"/>
        <v>10</v>
      </c>
      <c r="L9" s="9">
        <f t="shared" si="2"/>
        <v>21109660</v>
      </c>
    </row>
    <row r="10" spans="1:12" hidden="1">
      <c r="A10" s="8">
        <f>RANK(L10,$L$4:$L$13,0)+COUNTIF($L$3:L9,L10)</f>
        <v>8</v>
      </c>
      <c r="B10" s="20" t="s">
        <v>41</v>
      </c>
      <c r="C10" s="8">
        <f>COUNTIFS('Div 4 Res'!$B$7:$B$87,B10,'Div 4 Res'!$H$7:$H$87,"&gt;=0")+COUNTIFS('Div 4 Res'!$F$7:$F$87,B10,'Div 4 Res'!$I$7:$I$87,"&gt;=0")</f>
        <v>13</v>
      </c>
      <c r="D10" s="8">
        <f>COUNTIFS('Div 4 Res'!$B$7:$B$113,$B10,'Div 4 Res'!$H$7:$H$113,3)+COUNTIFS('Div 4 Res'!$F$7:$F$113,$B10,'Div 4 Res'!$I$7:$I$113,3)</f>
        <v>3</v>
      </c>
      <c r="E10" s="8">
        <f>COUNTIFS('Div 4 Res'!$B$7:$B$113,$B10,'Div 4 Res'!$H$7:$H$113,1)+COUNTIFS('Div 4 Res'!$F$7:$F$113,$B10,'Div 4 Res'!$I$7:$I$113,1)</f>
        <v>1</v>
      </c>
      <c r="F10" s="8">
        <f>COUNTIFS('Div 4 Res'!$B$7:$B$113,$B10,'Div 4 Res'!$H$7:$H$113,0)+COUNTIFS('Div 4 Res'!$F$7:$F$113,$B10,'Div 4 Res'!$I$7:$I$113,0)</f>
        <v>9</v>
      </c>
      <c r="G10" s="8">
        <f>SUMIF('Div 4 Res'!$B$7:$B$113,$B10,'Div 4 Res'!$C$7:$C$113)+SUMIF('Div 4 Res'!$F$7:$F$113,$B10,'Div 4 Res'!$E$7:$E$113)</f>
        <v>76</v>
      </c>
      <c r="H10" s="8">
        <f>SUMIF('Div 4 Res'!$B$7:$B$113,$B10,'Div 4 Res'!$E$7:$E$113)+SUMIF('Div 4 Res'!$F$7:$F$113,$B10,'Div 4 Res'!$C$7:$C$113)</f>
        <v>106</v>
      </c>
      <c r="I10" s="8">
        <f t="shared" si="0"/>
        <v>10</v>
      </c>
      <c r="J10" s="11">
        <f t="shared" si="1"/>
        <v>-30</v>
      </c>
      <c r="L10" s="9">
        <f t="shared" si="2"/>
        <v>9707630</v>
      </c>
    </row>
    <row r="11" spans="1:12" hidden="1">
      <c r="A11" s="8">
        <f>RANK(L11,$L$4:$L$13,0)+COUNTIF($L$3:L10,L11)</f>
        <v>9</v>
      </c>
      <c r="B11" s="20" t="s">
        <v>43</v>
      </c>
      <c r="C11" s="8">
        <f>COUNTIFS('Div 4 Res'!$B$7:$B$87,B11,'Div 4 Res'!$H$7:$H$87,"&gt;=0")+COUNTIFS('Div 4 Res'!$F$7:$F$87,B11,'Div 4 Res'!$I$7:$I$87,"&gt;=0")</f>
        <v>13</v>
      </c>
      <c r="D11" s="8">
        <f>COUNTIFS('Div 4 Res'!$B$7:$B$113,$B11,'Div 4 Res'!$H$7:$H$113,3)+COUNTIFS('Div 4 Res'!$F$7:$F$113,$B11,'Div 4 Res'!$I$7:$I$113,3)</f>
        <v>2</v>
      </c>
      <c r="E11" s="8">
        <f>COUNTIFS('Div 4 Res'!$B$7:$B$113,$B11,'Div 4 Res'!$H$7:$H$113,1)+COUNTIFS('Div 4 Res'!$F$7:$F$113,$B11,'Div 4 Res'!$I$7:$I$113,1)</f>
        <v>2</v>
      </c>
      <c r="F11" s="8">
        <f>COUNTIFS('Div 4 Res'!$B$7:$B$113,$B11,'Div 4 Res'!$H$7:$H$113,0)+COUNTIFS('Div 4 Res'!$F$7:$F$113,$B11,'Div 4 Res'!$I$7:$I$113,0)</f>
        <v>9</v>
      </c>
      <c r="G11" s="8">
        <f>SUMIF('Div 4 Res'!$B$7:$B$113,$B11,'Div 4 Res'!$C$7:$C$113)+SUMIF('Div 4 Res'!$F$7:$F$113,$B11,'Div 4 Res'!$E$7:$E$113)</f>
        <v>63</v>
      </c>
      <c r="H11" s="8">
        <f>SUMIF('Div 4 Res'!$B$7:$B$113,$B11,'Div 4 Res'!$E$7:$E$113)+SUMIF('Div 4 Res'!$F$7:$F$113,$B11,'Div 4 Res'!$C$7:$C$113)</f>
        <v>119</v>
      </c>
      <c r="I11" s="8">
        <f t="shared" si="0"/>
        <v>8</v>
      </c>
      <c r="J11" s="11">
        <f t="shared" si="1"/>
        <v>-56</v>
      </c>
      <c r="L11" s="9">
        <f t="shared" si="2"/>
        <v>7446320</v>
      </c>
    </row>
    <row r="12" spans="1:12" hidden="1">
      <c r="A12" s="8">
        <f>RANK(L12,$L$4:$L$13,0)+COUNTIF($L$3:L11,L12)</f>
        <v>2</v>
      </c>
      <c r="B12" s="20" t="s">
        <v>45</v>
      </c>
      <c r="C12" s="8">
        <f>COUNTIFS('Div 4 Res'!$B$7:$B$87,B12,'Div 4 Res'!$H$7:$H$87,"&gt;=0")+COUNTIFS('Div 4 Res'!$F$7:$F$87,B12,'Div 4 Res'!$I$7:$I$87,"&gt;=0")</f>
        <v>13</v>
      </c>
      <c r="D12" s="8">
        <f>COUNTIFS('Div 4 Res'!$B$7:$B$113,$B12,'Div 4 Res'!$H$7:$H$113,3)+COUNTIFS('Div 4 Res'!$F$7:$F$113,$B12,'Div 4 Res'!$I$7:$I$113,3)</f>
        <v>9</v>
      </c>
      <c r="E12" s="8">
        <f>COUNTIFS('Div 4 Res'!$B$7:$B$113,$B12,'Div 4 Res'!$H$7:$H$113,1)+COUNTIFS('Div 4 Res'!$F$7:$F$113,$B12,'Div 4 Res'!$I$7:$I$113,1)</f>
        <v>0</v>
      </c>
      <c r="F12" s="8">
        <f>COUNTIFS('Div 4 Res'!$B$7:$B$113,$B12,'Div 4 Res'!$H$7:$H$113,0)+COUNTIFS('Div 4 Res'!$F$7:$F$113,$B12,'Div 4 Res'!$I$7:$I$113,0)</f>
        <v>4</v>
      </c>
      <c r="G12" s="8">
        <f>SUMIF('Div 4 Res'!$B$7:$B$113,$B12,'Div 4 Res'!$C$7:$C$113)+SUMIF('Div 4 Res'!$F$7:$F$113,$B12,'Div 4 Res'!$E$7:$E$113)</f>
        <v>110</v>
      </c>
      <c r="H12" s="8">
        <f>SUMIF('Div 4 Res'!$B$7:$B$113,$B12,'Div 4 Res'!$E$7:$E$113)+SUMIF('Div 4 Res'!$F$7:$F$113,$B12,'Div 4 Res'!$C$7:$C$113)</f>
        <v>72</v>
      </c>
      <c r="I12" s="8">
        <f t="shared" si="0"/>
        <v>27</v>
      </c>
      <c r="J12" s="11">
        <f t="shared" si="1"/>
        <v>38</v>
      </c>
      <c r="L12" s="9">
        <f t="shared" si="2"/>
        <v>27391090</v>
      </c>
    </row>
    <row r="13" spans="1:12" hidden="1">
      <c r="A13" s="8">
        <f>RANK(L13,$L$4:$L$13,0)+COUNTIF($L$3:L12,L13)</f>
        <v>3</v>
      </c>
      <c r="B13" s="20" t="s">
        <v>47</v>
      </c>
      <c r="C13" s="8">
        <f>COUNTIFS('Div 4 Res'!$B$7:$B$87,B13,'Div 4 Res'!$H$7:$H$87,"&gt;=0")+COUNTIFS('Div 4 Res'!$F$7:$F$87,B13,'Div 4 Res'!$I$7:$I$87,"&gt;=0")</f>
        <v>12</v>
      </c>
      <c r="D13" s="8">
        <f>COUNTIFS('Div 4 Res'!$B$7:$B$113,$B13,'Div 4 Res'!$H$7:$H$113,3)+COUNTIFS('Div 4 Res'!$F$7:$F$113,$B13,'Div 4 Res'!$I$7:$I$113,3)</f>
        <v>8</v>
      </c>
      <c r="E13" s="8">
        <f>COUNTIFS('Div 4 Res'!$B$7:$B$113,$B13,'Div 4 Res'!$H$7:$H$113,1)+COUNTIFS('Div 4 Res'!$F$7:$F$113,$B13,'Div 4 Res'!$I$7:$I$113,1)</f>
        <v>1</v>
      </c>
      <c r="F13" s="8">
        <f>COUNTIFS('Div 4 Res'!$B$7:$B$113,$B13,'Div 4 Res'!$H$7:$H$113,0)+COUNTIFS('Div 4 Res'!$F$7:$F$113,$B13,'Div 4 Res'!$I$7:$I$113,0)</f>
        <v>3</v>
      </c>
      <c r="G13" s="8">
        <f>SUMIF('Div 4 Res'!$B$7:$B$113,$B13,'Div 4 Res'!$C$7:$C$113)+SUMIF('Div 4 Res'!$F$7:$F$113,$B13,'Div 4 Res'!$E$7:$E$113)</f>
        <v>105</v>
      </c>
      <c r="H13" s="8">
        <f>SUMIF('Div 4 Res'!$B$7:$B$113,$B13,'Div 4 Res'!$E$7:$E$113)+SUMIF('Div 4 Res'!$F$7:$F$113,$B13,'Div 4 Res'!$C$7:$C$113)</f>
        <v>63</v>
      </c>
      <c r="I13" s="8">
        <f t="shared" si="0"/>
        <v>25</v>
      </c>
      <c r="J13" s="11">
        <f t="shared" si="1"/>
        <v>42</v>
      </c>
      <c r="L13" s="9">
        <f t="shared" ref="L13" si="3">SUM(I13*1000000+J13*10000+G13*100+D13*10)</f>
        <v>25430580</v>
      </c>
    </row>
    <row r="14" spans="1:12" hidden="1"/>
    <row r="16" spans="1:12" ht="15">
      <c r="A16" s="17" t="s">
        <v>72</v>
      </c>
      <c r="B16" s="17"/>
    </row>
    <row r="17" spans="1:10" ht="15">
      <c r="A17" s="15" t="s">
        <v>58</v>
      </c>
      <c r="B17" s="15" t="s">
        <v>59</v>
      </c>
      <c r="C17" s="15" t="s">
        <v>60</v>
      </c>
      <c r="D17" s="15" t="s">
        <v>61</v>
      </c>
      <c r="E17" s="15" t="s">
        <v>62</v>
      </c>
      <c r="F17" s="15" t="s">
        <v>63</v>
      </c>
      <c r="G17" s="15" t="s">
        <v>64</v>
      </c>
      <c r="H17" s="15" t="s">
        <v>65</v>
      </c>
      <c r="I17" s="15" t="s">
        <v>66</v>
      </c>
      <c r="J17" s="15" t="s">
        <v>67</v>
      </c>
    </row>
    <row r="18" spans="1:10" ht="15">
      <c r="A18" s="16">
        <v>1</v>
      </c>
      <c r="B18" s="16" t="str">
        <f>VLOOKUP($A18,$A$3:$J$13,COLUMNS($B$18:B18)+1,FALSE)</f>
        <v>Chelmer Inn</v>
      </c>
      <c r="C18" s="16">
        <f>VLOOKUP($A18,$A$3:$J$13,COLUMNS($B$18:C18)+1,FALSE)</f>
        <v>13</v>
      </c>
      <c r="D18" s="16">
        <f>VLOOKUP($A18,$A$3:$J$13,COLUMNS($B$18:D18)+1,FALSE)</f>
        <v>9</v>
      </c>
      <c r="E18" s="16">
        <f>VLOOKUP($A18,$A$3:$J$13,COLUMNS($B$18:E18)+1,FALSE)</f>
        <v>3</v>
      </c>
      <c r="F18" s="16">
        <f>VLOOKUP($A18,$A$3:$J$13,COLUMNS($B$18:F18)+1,FALSE)</f>
        <v>1</v>
      </c>
      <c r="G18" s="16">
        <f>VLOOKUP($A18,$A$3:$J$13,COLUMNS($B$18:G18)+1,FALSE)</f>
        <v>112</v>
      </c>
      <c r="H18" s="16">
        <f>VLOOKUP($A18,$A$3:$J$13,COLUMNS($B$18:H18)+1,FALSE)</f>
        <v>70</v>
      </c>
      <c r="I18" s="16">
        <f>VLOOKUP($A18,$A$3:$J$13,COLUMNS($B$18:I18)+1,FALSE)</f>
        <v>30</v>
      </c>
      <c r="J18" s="16">
        <f>VLOOKUP($A18,$A$3:$J$13,COLUMNS($B$18:J18)+1,FALSE)</f>
        <v>42</v>
      </c>
    </row>
    <row r="19" spans="1:10" ht="15">
      <c r="A19" s="16">
        <v>2</v>
      </c>
      <c r="B19" s="16" t="str">
        <f>VLOOKUP($A19,$A$3:$J$13,COLUMNS($B$18:B19)+1,FALSE)</f>
        <v>The George</v>
      </c>
      <c r="C19" s="16">
        <f>VLOOKUP($A19,$A$3:$J$13,COLUMNS($B$18:C19)+1,FALSE)</f>
        <v>13</v>
      </c>
      <c r="D19" s="16">
        <f>VLOOKUP($A19,$A$3:$J$13,COLUMNS($B$18:D19)+1,FALSE)</f>
        <v>9</v>
      </c>
      <c r="E19" s="16">
        <f>VLOOKUP($A19,$A$3:$J$13,COLUMNS($B$18:E19)+1,FALSE)</f>
        <v>0</v>
      </c>
      <c r="F19" s="16">
        <f>VLOOKUP($A19,$A$3:$J$13,COLUMNS($B$18:F19)+1,FALSE)</f>
        <v>4</v>
      </c>
      <c r="G19" s="16">
        <f>VLOOKUP($A19,$A$3:$J$13,COLUMNS($B$18:G19)+1,FALSE)</f>
        <v>110</v>
      </c>
      <c r="H19" s="16">
        <f>VLOOKUP($A19,$A$3:$J$13,COLUMNS($B$18:H19)+1,FALSE)</f>
        <v>72</v>
      </c>
      <c r="I19" s="16">
        <f>VLOOKUP($A19,$A$3:$J$13,COLUMNS($B$18:I19)+1,FALSE)</f>
        <v>27</v>
      </c>
      <c r="J19" s="16">
        <f>VLOOKUP($A19,$A$3:$J$13,COLUMNS($B$18:J19)+1,FALSE)</f>
        <v>38</v>
      </c>
    </row>
    <row r="20" spans="1:10" ht="15">
      <c r="A20" s="16">
        <v>3</v>
      </c>
      <c r="B20" s="16" t="str">
        <f>VLOOKUP($A20,$A$3:$J$13,COLUMNS($B$18:B20)+1,FALSE)</f>
        <v>Q Ball 'B'</v>
      </c>
      <c r="C20" s="16">
        <f>VLOOKUP($A20,$A$3:$J$13,COLUMNS($B$18:C20)+1,FALSE)</f>
        <v>12</v>
      </c>
      <c r="D20" s="16">
        <f>VLOOKUP($A20,$A$3:$J$13,COLUMNS($B$18:D20)+1,FALSE)</f>
        <v>8</v>
      </c>
      <c r="E20" s="16">
        <f>VLOOKUP($A20,$A$3:$J$13,COLUMNS($B$18:E20)+1,FALSE)</f>
        <v>1</v>
      </c>
      <c r="F20" s="16">
        <f>VLOOKUP($A20,$A$3:$J$13,COLUMNS($B$18:F20)+1,FALSE)</f>
        <v>3</v>
      </c>
      <c r="G20" s="16">
        <f>VLOOKUP($A20,$A$3:$J$13,COLUMNS($B$18:G20)+1,FALSE)</f>
        <v>105</v>
      </c>
      <c r="H20" s="16">
        <f>VLOOKUP($A20,$A$3:$J$13,COLUMNS($B$18:H20)+1,FALSE)</f>
        <v>63</v>
      </c>
      <c r="I20" s="16">
        <f>VLOOKUP($A20,$A$3:$J$13,COLUMNS($B$18:I20)+1,FALSE)</f>
        <v>25</v>
      </c>
      <c r="J20" s="16">
        <f>VLOOKUP($A20,$A$3:$J$13,COLUMNS($B$18:J20)+1,FALSE)</f>
        <v>42</v>
      </c>
    </row>
    <row r="21" spans="1:10" ht="15">
      <c r="A21" s="16">
        <v>4</v>
      </c>
      <c r="B21" s="16" t="str">
        <f>VLOOKUP($A21,$A$3:$J$13,COLUMNS($B$18:B21)+1,FALSE)</f>
        <v>Woodham Town</v>
      </c>
      <c r="C21" s="16">
        <f>VLOOKUP($A21,$A$3:$J$13,COLUMNS($B$18:C21)+1,FALSE)</f>
        <v>12</v>
      </c>
      <c r="D21" s="16">
        <f>VLOOKUP($A21,$A$3:$J$13,COLUMNS($B$18:D21)+1,FALSE)</f>
        <v>8</v>
      </c>
      <c r="E21" s="16">
        <f>VLOOKUP($A21,$A$3:$J$13,COLUMNS($B$18:E21)+1,FALSE)</f>
        <v>0</v>
      </c>
      <c r="F21" s="16">
        <f>VLOOKUP($A21,$A$3:$J$13,COLUMNS($B$18:F21)+1,FALSE)</f>
        <v>4</v>
      </c>
      <c r="G21" s="16">
        <f>VLOOKUP($A21,$A$3:$J$13,COLUMNS($B$18:G21)+1,FALSE)</f>
        <v>90</v>
      </c>
      <c r="H21" s="16">
        <f>VLOOKUP($A21,$A$3:$J$13,COLUMNS($B$18:H21)+1,FALSE)</f>
        <v>78</v>
      </c>
      <c r="I21" s="16">
        <f>VLOOKUP($A21,$A$3:$J$13,COLUMNS($B$18:I21)+1,FALSE)</f>
        <v>24</v>
      </c>
      <c r="J21" s="16">
        <f>VLOOKUP($A21,$A$3:$J$13,COLUMNS($B$18:J21)+1,FALSE)</f>
        <v>12</v>
      </c>
    </row>
    <row r="22" spans="1:10" ht="15">
      <c r="A22" s="16">
        <v>5</v>
      </c>
      <c r="B22" s="16" t="str">
        <f>VLOOKUP($A22,$A$3:$J$13,COLUMNS($B$18:B22)+1,FALSE)</f>
        <v>Eagle &amp; Hind</v>
      </c>
      <c r="C22" s="16">
        <f>VLOOKUP($A22,$A$3:$J$13,COLUMNS($B$18:C22)+1,FALSE)</f>
        <v>13</v>
      </c>
      <c r="D22" s="16">
        <f>VLOOKUP($A22,$A$3:$J$13,COLUMNS($B$18:D22)+1,FALSE)</f>
        <v>6</v>
      </c>
      <c r="E22" s="16">
        <f>VLOOKUP($A22,$A$3:$J$13,COLUMNS($B$18:E22)+1,FALSE)</f>
        <v>3</v>
      </c>
      <c r="F22" s="16">
        <f>VLOOKUP($A22,$A$3:$J$13,COLUMNS($B$18:F22)+1,FALSE)</f>
        <v>4</v>
      </c>
      <c r="G22" s="16">
        <f>VLOOKUP($A22,$A$3:$J$13,COLUMNS($B$18:G22)+1,FALSE)</f>
        <v>96</v>
      </c>
      <c r="H22" s="16">
        <f>VLOOKUP($A22,$A$3:$J$13,COLUMNS($B$18:H22)+1,FALSE)</f>
        <v>86</v>
      </c>
      <c r="I22" s="16">
        <f>VLOOKUP($A22,$A$3:$J$13,COLUMNS($B$18:I22)+1,FALSE)</f>
        <v>21</v>
      </c>
      <c r="J22" s="16">
        <f>VLOOKUP($A22,$A$3:$J$13,COLUMNS($B$18:J22)+1,FALSE)</f>
        <v>10</v>
      </c>
    </row>
    <row r="23" spans="1:10" ht="15">
      <c r="A23" s="16">
        <v>6</v>
      </c>
      <c r="B23" s="16" t="str">
        <f>VLOOKUP($A23,$A$3:$J$13,COLUMNS($B$18:B23)+1,FALSE)</f>
        <v>Dog &amp; Partridge</v>
      </c>
      <c r="C23" s="16">
        <f>VLOOKUP($A23,$A$3:$J$13,COLUMNS($B$18:C23)+1,FALSE)</f>
        <v>12</v>
      </c>
      <c r="D23" s="16">
        <f>VLOOKUP($A23,$A$3:$J$13,COLUMNS($B$18:D23)+1,FALSE)</f>
        <v>6</v>
      </c>
      <c r="E23" s="16">
        <f>VLOOKUP($A23,$A$3:$J$13,COLUMNS($B$18:E23)+1,FALSE)</f>
        <v>0</v>
      </c>
      <c r="F23" s="16">
        <f>VLOOKUP($A23,$A$3:$J$13,COLUMNS($B$18:F23)+1,FALSE)</f>
        <v>6</v>
      </c>
      <c r="G23" s="16">
        <f>VLOOKUP($A23,$A$3:$J$13,COLUMNS($B$18:G23)+1,FALSE)</f>
        <v>85</v>
      </c>
      <c r="H23" s="16">
        <f>VLOOKUP($A23,$A$3:$J$13,COLUMNS($B$18:H23)+1,FALSE)</f>
        <v>83</v>
      </c>
      <c r="I23" s="16">
        <f>VLOOKUP($A23,$A$3:$J$13,COLUMNS($B$18:I23)+1,FALSE)</f>
        <v>18</v>
      </c>
      <c r="J23" s="16">
        <f>VLOOKUP($A23,$A$3:$J$13,COLUMNS($B$18:J23)+1,FALSE)</f>
        <v>2</v>
      </c>
    </row>
    <row r="24" spans="1:10" ht="15">
      <c r="A24" s="16">
        <v>7</v>
      </c>
      <c r="B24" s="16" t="str">
        <f>VLOOKUP($A24,$A$3:$J$13,COLUMNS($B$18:B24)+1,FALSE)</f>
        <v>Tulip 'B'</v>
      </c>
      <c r="C24" s="16">
        <f>VLOOKUP($A24,$A$3:$J$13,COLUMNS($B$18:C24)+1,FALSE)</f>
        <v>11</v>
      </c>
      <c r="D24" s="16">
        <f>VLOOKUP($A24,$A$3:$J$13,COLUMNS($B$18:D24)+1,FALSE)</f>
        <v>4</v>
      </c>
      <c r="E24" s="16">
        <f>VLOOKUP($A24,$A$3:$J$13,COLUMNS($B$18:E24)+1,FALSE)</f>
        <v>2</v>
      </c>
      <c r="F24" s="16">
        <f>VLOOKUP($A24,$A$3:$J$13,COLUMNS($B$18:F24)+1,FALSE)</f>
        <v>5</v>
      </c>
      <c r="G24" s="16">
        <f>VLOOKUP($A24,$A$3:$J$13,COLUMNS($B$18:G24)+1,FALSE)</f>
        <v>75</v>
      </c>
      <c r="H24" s="16">
        <f>VLOOKUP($A24,$A$3:$J$13,COLUMNS($B$18:H24)+1,FALSE)</f>
        <v>79</v>
      </c>
      <c r="I24" s="16">
        <f>VLOOKUP($A24,$A$3:$J$13,COLUMNS($B$18:I24)+1,FALSE)</f>
        <v>14</v>
      </c>
      <c r="J24" s="16">
        <f>VLOOKUP($A24,$A$3:$J$13,COLUMNS($B$18:J24)+1,FALSE)</f>
        <v>-4</v>
      </c>
    </row>
    <row r="25" spans="1:10" ht="15">
      <c r="A25" s="16">
        <v>8</v>
      </c>
      <c r="B25" s="16" t="str">
        <f>VLOOKUP($A25,$A$3:$J$13,COLUMNS($B$18:B25)+1,FALSE)</f>
        <v>Queen Victoria</v>
      </c>
      <c r="C25" s="16">
        <f>VLOOKUP($A25,$A$3:$J$13,COLUMNS($B$18:C25)+1,FALSE)</f>
        <v>13</v>
      </c>
      <c r="D25" s="16">
        <f>VLOOKUP($A25,$A$3:$J$13,COLUMNS($B$18:D25)+1,FALSE)</f>
        <v>3</v>
      </c>
      <c r="E25" s="16">
        <f>VLOOKUP($A25,$A$3:$J$13,COLUMNS($B$18:E25)+1,FALSE)</f>
        <v>1</v>
      </c>
      <c r="F25" s="16">
        <f>VLOOKUP($A25,$A$3:$J$13,COLUMNS($B$18:F25)+1,FALSE)</f>
        <v>9</v>
      </c>
      <c r="G25" s="16">
        <f>VLOOKUP($A25,$A$3:$J$13,COLUMNS($B$18:G25)+1,FALSE)</f>
        <v>76</v>
      </c>
      <c r="H25" s="16">
        <f>VLOOKUP($A25,$A$3:$J$13,COLUMNS($B$18:H25)+1,FALSE)</f>
        <v>106</v>
      </c>
      <c r="I25" s="16">
        <f>VLOOKUP($A25,$A$3:$J$13,COLUMNS($B$18:I25)+1,FALSE)</f>
        <v>10</v>
      </c>
      <c r="J25" s="16">
        <f>VLOOKUP($A25,$A$3:$J$13,COLUMNS($B$18:J25)+1,FALSE)</f>
        <v>-30</v>
      </c>
    </row>
    <row r="26" spans="1:10" ht="15">
      <c r="A26" s="16">
        <v>9</v>
      </c>
      <c r="B26" s="16" t="str">
        <f>VLOOKUP($A26,$A$3:$J$13,COLUMNS($B$18:B26)+1,FALSE)</f>
        <v>Broomfield Football Club</v>
      </c>
      <c r="C26" s="16">
        <f>VLOOKUP($A26,$A$3:$J$13,COLUMNS($B$18:C26)+1,FALSE)</f>
        <v>13</v>
      </c>
      <c r="D26" s="16">
        <f>VLOOKUP($A26,$A$3:$J$13,COLUMNS($B$18:D26)+1,FALSE)</f>
        <v>2</v>
      </c>
      <c r="E26" s="16">
        <f>VLOOKUP($A26,$A$3:$J$13,COLUMNS($B$18:E26)+1,FALSE)</f>
        <v>2</v>
      </c>
      <c r="F26" s="16">
        <f>VLOOKUP($A26,$A$3:$J$13,COLUMNS($B$18:F26)+1,FALSE)</f>
        <v>9</v>
      </c>
      <c r="G26" s="16">
        <f>VLOOKUP($A26,$A$3:$J$13,COLUMNS($B$18:G26)+1,FALSE)</f>
        <v>63</v>
      </c>
      <c r="H26" s="16">
        <f>VLOOKUP($A26,$A$3:$J$13,COLUMNS($B$18:H26)+1,FALSE)</f>
        <v>119</v>
      </c>
      <c r="I26" s="16">
        <f>VLOOKUP($A26,$A$3:$J$13,COLUMNS($B$18:I26)+1,FALSE)</f>
        <v>8</v>
      </c>
      <c r="J26" s="16">
        <f>VLOOKUP($A26,$A$3:$J$13,COLUMNS($B$18:J26)+1,FALSE)</f>
        <v>-56</v>
      </c>
    </row>
    <row r="27" spans="1:10" ht="15">
      <c r="A27" s="16">
        <v>10</v>
      </c>
      <c r="B27" s="16" t="str">
        <f>VLOOKUP($A27,$A$3:$J$13,COLUMNS($B$18:B27)+1,FALSE)</f>
        <v>Rose &amp; Crown</v>
      </c>
      <c r="C27" s="16">
        <f>VLOOKUP($A27,$A$3:$J$13,COLUMNS($B$18:C27)+1,FALSE)</f>
        <v>12</v>
      </c>
      <c r="D27" s="16">
        <f>VLOOKUP($A27,$A$3:$J$13,COLUMNS($B$18:D27)+1,FALSE)</f>
        <v>1</v>
      </c>
      <c r="E27" s="16">
        <f>VLOOKUP($A27,$A$3:$J$13,COLUMNS($B$18:E27)+1,FALSE)</f>
        <v>0</v>
      </c>
      <c r="F27" s="16">
        <f>VLOOKUP($A27,$A$3:$J$13,COLUMNS($B$18:F27)+1,FALSE)</f>
        <v>11</v>
      </c>
      <c r="G27" s="16">
        <f>VLOOKUP($A27,$A$3:$J$13,COLUMNS($B$18:G27)+1,FALSE)</f>
        <v>56</v>
      </c>
      <c r="H27" s="16">
        <f>VLOOKUP($A27,$A$3:$J$13,COLUMNS($B$18:H27)+1,FALSE)</f>
        <v>112</v>
      </c>
      <c r="I27" s="16">
        <f>VLOOKUP($A27,$A$3:$J$13,COLUMNS($B$18:I27)+1,FALSE)</f>
        <v>3</v>
      </c>
      <c r="J27" s="16">
        <f>VLOOKUP($A27,$A$3:$J$13,COLUMNS($B$18:J27)+1,FALSE)</f>
        <v>-56</v>
      </c>
    </row>
  </sheetData>
  <sheetProtection password="D2DF" sheet="1" objects="1" scenarios="1" selectLockedCells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26"/>
  <sheetViews>
    <sheetView topLeftCell="A15" workbookViewId="0">
      <selection activeCell="A15" sqref="A15"/>
    </sheetView>
  </sheetViews>
  <sheetFormatPr defaultRowHeight="12.75"/>
  <cols>
    <col min="1" max="1" width="9.140625" style="9"/>
    <col min="2" max="2" width="23.5703125" style="9" bestFit="1" customWidth="1"/>
    <col min="3" max="11" width="9.140625" style="9"/>
    <col min="12" max="12" width="15" style="9" bestFit="1" customWidth="1"/>
    <col min="13" max="16384" width="9.140625" style="9"/>
  </cols>
  <sheetData>
    <row r="1" spans="1:12" hidden="1"/>
    <row r="2" spans="1:12" hidden="1"/>
    <row r="3" spans="1:12" hidden="1">
      <c r="A3" s="8" t="s">
        <v>58</v>
      </c>
      <c r="B3" s="8" t="s">
        <v>59</v>
      </c>
      <c r="C3" s="8" t="s">
        <v>60</v>
      </c>
      <c r="D3" s="8" t="s">
        <v>61</v>
      </c>
      <c r="E3" s="8" t="s">
        <v>62</v>
      </c>
      <c r="F3" s="8" t="s">
        <v>63</v>
      </c>
      <c r="G3" s="8" t="s">
        <v>64</v>
      </c>
      <c r="H3" s="8" t="s">
        <v>65</v>
      </c>
      <c r="I3" s="8" t="s">
        <v>66</v>
      </c>
      <c r="J3" s="8" t="s">
        <v>67</v>
      </c>
      <c r="L3" s="9" t="s">
        <v>68</v>
      </c>
    </row>
    <row r="4" spans="1:12" hidden="1">
      <c r="A4" s="8">
        <f>RANK(L4,$L$4:$L$11,0)+COUNTIF($L$3:L3,L4)</f>
        <v>1</v>
      </c>
      <c r="B4" s="20" t="s">
        <v>49</v>
      </c>
      <c r="C4" s="8">
        <f>COUNTIFS('Div 5 Res'!$B$7:$B$87,B4,'Div 5 Res'!$H$7:$H$87,"&gt;=0")+COUNTIFS('Div 5 Res'!$F$7:$F$87,B4,'Div 5 Res'!$I$7:$I$87,"&gt;=0")</f>
        <v>11</v>
      </c>
      <c r="D4" s="8">
        <f>COUNTIFS('Div 5 Res'!$B$7:$B$113,$B4,'Div 5 Res'!$H$7:$H$113,3)+COUNTIFS('Div 5 Res'!$F$7:$F$113,$B4,'Div 5 Res'!$I$7:$I$113,3)</f>
        <v>10</v>
      </c>
      <c r="E4" s="8">
        <f>COUNTIFS('Div 5 Res'!$B$7:$B$113,$B4,'Div 5 Res'!$H$7:$H$113,1)+COUNTIFS('Div 5 Res'!$F$7:$F$113,$B4,'Div 5 Res'!$I$7:$I$113,1)</f>
        <v>0</v>
      </c>
      <c r="F4" s="8">
        <f>COUNTIFS('Div 5 Res'!$B$7:$B$113,$B4,'Div 5 Res'!$H$7:$H$113,0)+COUNTIFS('Div 5 Res'!$F$7:$F$113,$B4,'Div 5 Res'!$I$7:$I$113,0)</f>
        <v>1</v>
      </c>
      <c r="G4" s="8">
        <f>SUMIF('Div 5 Res'!$B$7:$B$113,$B4,'Div 5 Res'!$C$7:$C$113)+SUMIF('Div 5 Res'!$F$7:$F$113,$B4,'Div 5 Res'!$E$7:$E$113)</f>
        <v>102</v>
      </c>
      <c r="H4" s="8">
        <f>SUMIF('Div 5 Res'!$B$7:$B$113,$B4,'Div 5 Res'!$E$7:$E$113)+SUMIF('Div 5 Res'!$F$7:$F$113,$B4,'Div 5 Res'!$C$7:$C$113)</f>
        <v>52</v>
      </c>
      <c r="I4" s="8">
        <f>SUM(D4*3)+(E4*1)</f>
        <v>30</v>
      </c>
      <c r="J4" s="11">
        <f>G4-H4</f>
        <v>50</v>
      </c>
      <c r="L4" s="9">
        <f>SUM(I4*1000000+J4*10000+G4*100+D4*10)</f>
        <v>30510300</v>
      </c>
    </row>
    <row r="5" spans="1:12" hidden="1">
      <c r="A5" s="8">
        <f>RANK(L5,$L$4:$L$11,0)+COUNTIF($L$3:L4,L5)</f>
        <v>3</v>
      </c>
      <c r="B5" s="20" t="s">
        <v>51</v>
      </c>
      <c r="C5" s="8">
        <f>COUNTIFS('Div 5 Res'!$B$7:$B$87,B5,'Div 5 Res'!$H$7:$H$87,"&gt;=0")+COUNTIFS('Div 5 Res'!$F$7:$F$87,B5,'Div 5 Res'!$I$7:$I$87,"&gt;=0")</f>
        <v>10</v>
      </c>
      <c r="D5" s="8">
        <f>COUNTIFS('Div 5 Res'!$B$7:$B$113,$B5,'Div 5 Res'!$H$7:$H$113,3)+COUNTIFS('Div 5 Res'!$F$7:$F$113,$B5,'Div 5 Res'!$I$7:$I$113,3)</f>
        <v>6</v>
      </c>
      <c r="E5" s="8">
        <f>COUNTIFS('Div 5 Res'!$B$7:$B$113,$B5,'Div 5 Res'!$H$7:$H$113,1)+COUNTIFS('Div 5 Res'!$F$7:$F$113,$B5,'Div 5 Res'!$I$7:$I$113,1)</f>
        <v>1</v>
      </c>
      <c r="F5" s="8">
        <f>COUNTIFS('Div 5 Res'!$B$7:$B$113,$B5,'Div 5 Res'!$H$7:$H$113,0)+COUNTIFS('Div 5 Res'!$F$7:$F$113,$B5,'Div 5 Res'!$I$7:$I$113,0)</f>
        <v>3</v>
      </c>
      <c r="G5" s="8">
        <f>SUMIF('Div 5 Res'!$B$7:$B$113,$B5,'Div 5 Res'!$C$7:$C$113)+SUMIF('Div 5 Res'!$F$7:$F$113,$B5,'Div 5 Res'!$E$7:$E$113)</f>
        <v>80</v>
      </c>
      <c r="H5" s="8">
        <f>SUMIF('Div 5 Res'!$B$7:$B$113,$B5,'Div 5 Res'!$E$7:$E$113)+SUMIF('Div 5 Res'!$F$7:$F$113,$B5,'Div 5 Res'!$C$7:$C$113)</f>
        <v>60</v>
      </c>
      <c r="I5" s="8">
        <f t="shared" ref="I5:I11" si="0">SUM(D5*3)+(E5*1)</f>
        <v>19</v>
      </c>
      <c r="J5" s="11">
        <f t="shared" ref="J5:J11" si="1">G5-H5</f>
        <v>20</v>
      </c>
      <c r="L5" s="9">
        <f t="shared" ref="L5:L11" si="2">SUM(I5*1000000+J5*10000+G5*100+D5*10)</f>
        <v>19208060</v>
      </c>
    </row>
    <row r="6" spans="1:12" hidden="1">
      <c r="A6" s="8">
        <f>RANK(L6,$L$4:$L$11,0)+COUNTIF($L$3:L5,L6)</f>
        <v>8</v>
      </c>
      <c r="B6" s="20" t="s">
        <v>53</v>
      </c>
      <c r="C6" s="8">
        <f>COUNTIFS('Div 5 Res'!$B$7:$B$87,B6,'Div 5 Res'!$H$7:$H$87,"&gt;=0")+COUNTIFS('Div 5 Res'!$F$7:$F$87,B6,'Div 5 Res'!$I$7:$I$87,"&gt;=0")</f>
        <v>10</v>
      </c>
      <c r="D6" s="8">
        <f>COUNTIFS('Div 5 Res'!$B$7:$B$113,$B6,'Div 5 Res'!$H$7:$H$113,3)+COUNTIFS('Div 5 Res'!$F$7:$F$113,$B6,'Div 5 Res'!$I$7:$I$113,3)</f>
        <v>1</v>
      </c>
      <c r="E6" s="8">
        <f>COUNTIFS('Div 5 Res'!$B$7:$B$113,$B6,'Div 5 Res'!$H$7:$H$113,1)+COUNTIFS('Div 5 Res'!$F$7:$F$113,$B6,'Div 5 Res'!$I$7:$I$113,1)</f>
        <v>0</v>
      </c>
      <c r="F6" s="8">
        <f>COUNTIFS('Div 5 Res'!$B$7:$B$113,$B6,'Div 5 Res'!$H$7:$H$113,0)+COUNTIFS('Div 5 Res'!$F$7:$F$113,$B6,'Div 5 Res'!$I$7:$I$113,0)</f>
        <v>9</v>
      </c>
      <c r="G6" s="8">
        <f>SUMIF('Div 5 Res'!$B$7:$B$113,$B6,'Div 5 Res'!$C$7:$C$113)+SUMIF('Div 5 Res'!$F$7:$F$113,$B6,'Div 5 Res'!$E$7:$E$113)</f>
        <v>46</v>
      </c>
      <c r="H6" s="8">
        <f>SUMIF('Div 5 Res'!$B$7:$B$113,$B6,'Div 5 Res'!$E$7:$E$113)+SUMIF('Div 5 Res'!$F$7:$F$113,$B6,'Div 5 Res'!$C$7:$C$113)</f>
        <v>94</v>
      </c>
      <c r="I6" s="8">
        <f t="shared" si="0"/>
        <v>3</v>
      </c>
      <c r="J6" s="11">
        <f t="shared" si="1"/>
        <v>-48</v>
      </c>
      <c r="L6" s="9">
        <f t="shared" si="2"/>
        <v>2524610</v>
      </c>
    </row>
    <row r="7" spans="1:12" hidden="1">
      <c r="A7" s="8">
        <f>RANK(L7,$L$4:$L$11,0)+COUNTIF($L$3:L6,L7)</f>
        <v>5</v>
      </c>
      <c r="B7" s="20" t="s">
        <v>54</v>
      </c>
      <c r="C7" s="8">
        <f>COUNTIFS('Div 5 Res'!$B$7:$B$87,B7,'Div 5 Res'!$H$7:$H$87,"&gt;=0")+COUNTIFS('Div 5 Res'!$F$7:$F$87,B7,'Div 5 Res'!$I$7:$I$87,"&gt;=0")</f>
        <v>10</v>
      </c>
      <c r="D7" s="8">
        <f>COUNTIFS('Div 5 Res'!$B$7:$B$113,$B7,'Div 5 Res'!$H$7:$H$113,3)+COUNTIFS('Div 5 Res'!$F$7:$F$113,$B7,'Div 5 Res'!$I$7:$I$113,3)</f>
        <v>4</v>
      </c>
      <c r="E7" s="8">
        <f>COUNTIFS('Div 5 Res'!$B$7:$B$113,$B7,'Div 5 Res'!$H$7:$H$113,1)+COUNTIFS('Div 5 Res'!$F$7:$F$113,$B7,'Div 5 Res'!$I$7:$I$113,1)</f>
        <v>0</v>
      </c>
      <c r="F7" s="8">
        <f>COUNTIFS('Div 5 Res'!$B$7:$B$113,$B7,'Div 5 Res'!$H$7:$H$113,0)+COUNTIFS('Div 5 Res'!$F$7:$F$113,$B7,'Div 5 Res'!$I$7:$I$113,0)</f>
        <v>6</v>
      </c>
      <c r="G7" s="8">
        <f>SUMIF('Div 5 Res'!$B$7:$B$113,$B7,'Div 5 Res'!$C$7:$C$113)+SUMIF('Div 5 Res'!$F$7:$F$113,$B7,'Div 5 Res'!$E$7:$E$113)</f>
        <v>58</v>
      </c>
      <c r="H7" s="8">
        <f>SUMIF('Div 5 Res'!$B$7:$B$113,$B7,'Div 5 Res'!$E$7:$E$113)+SUMIF('Div 5 Res'!$F$7:$F$113,$B7,'Div 5 Res'!$C$7:$C$113)</f>
        <v>82</v>
      </c>
      <c r="I7" s="8">
        <f>SUM(D7*3)+(E7*1)-1</f>
        <v>11</v>
      </c>
      <c r="J7" s="11">
        <f t="shared" si="1"/>
        <v>-24</v>
      </c>
      <c r="L7" s="9">
        <f t="shared" si="2"/>
        <v>10765840</v>
      </c>
    </row>
    <row r="8" spans="1:12" hidden="1">
      <c r="A8" s="8">
        <f>RANK(L8,$L$4:$L$11,0)+COUNTIF($L$3:L7,L8)</f>
        <v>6</v>
      </c>
      <c r="B8" s="20" t="s">
        <v>50</v>
      </c>
      <c r="C8" s="8">
        <f>COUNTIFS('Div 5 Res'!$B$7:$B$87,B8,'Div 5 Res'!$H$7:$H$87,"&gt;=0")+COUNTIFS('Div 5 Res'!$F$7:$F$87,B8,'Div 5 Res'!$I$7:$I$87,"&gt;=0")</f>
        <v>10</v>
      </c>
      <c r="D8" s="8">
        <f>COUNTIFS('Div 5 Res'!$B$7:$B$113,$B8,'Div 5 Res'!$H$7:$H$113,3)+COUNTIFS('Div 5 Res'!$F$7:$F$113,$B8,'Div 5 Res'!$I$7:$I$113,3)</f>
        <v>3</v>
      </c>
      <c r="E8" s="8">
        <f>COUNTIFS('Div 5 Res'!$B$7:$B$113,$B8,'Div 5 Res'!$H$7:$H$113,1)+COUNTIFS('Div 5 Res'!$F$7:$F$113,$B8,'Div 5 Res'!$I$7:$I$113,1)</f>
        <v>1</v>
      </c>
      <c r="F8" s="8">
        <f>COUNTIFS('Div 5 Res'!$B$7:$B$113,$B8,'Div 5 Res'!$H$7:$H$113,0)+COUNTIFS('Div 5 Res'!$F$7:$F$113,$B8,'Div 5 Res'!$I$7:$I$113,0)</f>
        <v>6</v>
      </c>
      <c r="G8" s="8">
        <f>SUMIF('Div 5 Res'!$B$7:$B$113,$B8,'Div 5 Res'!$C$7:$C$113)+SUMIF('Div 5 Res'!$F$7:$F$113,$B8,'Div 5 Res'!$E$7:$E$113)</f>
        <v>67</v>
      </c>
      <c r="H8" s="8">
        <f>SUMIF('Div 5 Res'!$B$7:$B$113,$B8,'Div 5 Res'!$E$7:$E$113)+SUMIF('Div 5 Res'!$F$7:$F$113,$B8,'Div 5 Res'!$C$7:$C$113)</f>
        <v>73</v>
      </c>
      <c r="I8" s="8">
        <f t="shared" si="0"/>
        <v>10</v>
      </c>
      <c r="J8" s="11">
        <f t="shared" si="1"/>
        <v>-6</v>
      </c>
      <c r="L8" s="9">
        <f t="shared" si="2"/>
        <v>9946730</v>
      </c>
    </row>
    <row r="9" spans="1:12" hidden="1">
      <c r="A9" s="8">
        <f>RANK(L9,$L$4:$L$11,0)+COUNTIF($L$3:L8,L9)</f>
        <v>2</v>
      </c>
      <c r="B9" s="20" t="s">
        <v>52</v>
      </c>
      <c r="C9" s="8">
        <f>COUNTIFS('Div 5 Res'!$B$7:$B$87,B9,'Div 5 Res'!$H$7:$H$87,"&gt;=0")+COUNTIFS('Div 5 Res'!$F$7:$F$87,B9,'Div 5 Res'!$I$7:$I$87,"&gt;=0")</f>
        <v>10</v>
      </c>
      <c r="D9" s="8">
        <f>COUNTIFS('Div 5 Res'!$B$7:$B$113,$B9,'Div 5 Res'!$H$7:$H$113,3)+COUNTIFS('Div 5 Res'!$F$7:$F$113,$B9,'Div 5 Res'!$I$7:$I$113,3)</f>
        <v>6</v>
      </c>
      <c r="E9" s="8">
        <f>COUNTIFS('Div 5 Res'!$B$7:$B$113,$B9,'Div 5 Res'!$H$7:$H$113,1)+COUNTIFS('Div 5 Res'!$F$7:$F$113,$B9,'Div 5 Res'!$I$7:$I$113,1)</f>
        <v>1</v>
      </c>
      <c r="F9" s="8">
        <f>COUNTIFS('Div 5 Res'!$B$7:$B$113,$B9,'Div 5 Res'!$H$7:$H$113,0)+COUNTIFS('Div 5 Res'!$F$7:$F$113,$B9,'Div 5 Res'!$I$7:$I$113,0)</f>
        <v>3</v>
      </c>
      <c r="G9" s="8">
        <f>SUMIF('Div 5 Res'!$B$7:$B$113,$B9,'Div 5 Res'!$C$7:$C$113)+SUMIF('Div 5 Res'!$F$7:$F$113,$B9,'Div 5 Res'!$E$7:$E$113)</f>
        <v>81</v>
      </c>
      <c r="H9" s="8">
        <f>SUMIF('Div 5 Res'!$B$7:$B$113,$B9,'Div 5 Res'!$E$7:$E$113)+SUMIF('Div 5 Res'!$F$7:$F$113,$B9,'Div 5 Res'!$C$7:$C$113)</f>
        <v>59</v>
      </c>
      <c r="I9" s="8">
        <f t="shared" si="0"/>
        <v>19</v>
      </c>
      <c r="J9" s="11">
        <f t="shared" si="1"/>
        <v>22</v>
      </c>
      <c r="L9" s="9">
        <f t="shared" si="2"/>
        <v>19228160</v>
      </c>
    </row>
    <row r="10" spans="1:12" hidden="1">
      <c r="A10" s="8">
        <f>RANK(L10,$L$4:$L$11,0)+COUNTIF($L$3:L9,L10)</f>
        <v>7</v>
      </c>
      <c r="B10" s="20" t="s">
        <v>55</v>
      </c>
      <c r="C10" s="8">
        <f>COUNTIFS('Div 5 Res'!$B$7:$B$87,B10,'Div 5 Res'!$H$7:$H$87,"&gt;=0")+COUNTIFS('Div 5 Res'!$F$7:$F$87,B10,'Div 5 Res'!$I$7:$I$87,"&gt;=0")</f>
        <v>11</v>
      </c>
      <c r="D10" s="8">
        <f>COUNTIFS('Div 5 Res'!$B$7:$B$113,$B10,'Div 5 Res'!$H$7:$H$113,3)+COUNTIFS('Div 5 Res'!$F$7:$F$113,$B10,'Div 5 Res'!$I$7:$I$113,3)</f>
        <v>3</v>
      </c>
      <c r="E10" s="8">
        <f>COUNTIFS('Div 5 Res'!$B$7:$B$113,$B10,'Div 5 Res'!$H$7:$H$113,1)+COUNTIFS('Div 5 Res'!$F$7:$F$113,$B10,'Div 5 Res'!$I$7:$I$113,1)</f>
        <v>1</v>
      </c>
      <c r="F10" s="8">
        <f>COUNTIFS('Div 5 Res'!$B$7:$B$113,$B10,'Div 5 Res'!$H$7:$H$113,0)+COUNTIFS('Div 5 Res'!$F$7:$F$113,$B10,'Div 5 Res'!$I$7:$I$113,0)</f>
        <v>7</v>
      </c>
      <c r="G10" s="8">
        <f>SUMIF('Div 5 Res'!$B$7:$B$113,$B10,'Div 5 Res'!$C$7:$C$113)+SUMIF('Div 5 Res'!$F$7:$F$113,$B10,'Div 5 Res'!$E$7:$E$113)</f>
        <v>69</v>
      </c>
      <c r="H10" s="8">
        <f>SUMIF('Div 5 Res'!$B$7:$B$113,$B10,'Div 5 Res'!$E$7:$E$113)+SUMIF('Div 5 Res'!$F$7:$F$113,$B10,'Div 5 Res'!$C$7:$C$113)</f>
        <v>85</v>
      </c>
      <c r="I10" s="8">
        <f t="shared" si="0"/>
        <v>10</v>
      </c>
      <c r="J10" s="11">
        <f t="shared" si="1"/>
        <v>-16</v>
      </c>
      <c r="L10" s="9">
        <f t="shared" si="2"/>
        <v>9846930</v>
      </c>
    </row>
    <row r="11" spans="1:12" hidden="1">
      <c r="A11" s="8">
        <f>RANK(L11,$L$4:$L$11,0)+COUNTIF($L$3:L10,L11)</f>
        <v>4</v>
      </c>
      <c r="B11" s="20" t="s">
        <v>56</v>
      </c>
      <c r="C11" s="8">
        <f>COUNTIFS('Div 5 Res'!$B$7:$B$87,B11,'Div 5 Res'!$H$7:$H$87,"&gt;=0")+COUNTIFS('Div 5 Res'!$F$7:$F$87,B11,'Div 5 Res'!$I$7:$I$87,"&gt;=0")</f>
        <v>10</v>
      </c>
      <c r="D11" s="8">
        <f>COUNTIFS('Div 5 Res'!$B$7:$B$113,$B11,'Div 5 Res'!$H$7:$H$113,3)+COUNTIFS('Div 5 Res'!$F$7:$F$113,$B11,'Div 5 Res'!$I$7:$I$113,3)</f>
        <v>6</v>
      </c>
      <c r="E11" s="8">
        <f>COUNTIFS('Div 5 Res'!$B$7:$B$113,$B11,'Div 5 Res'!$H$7:$H$113,1)+COUNTIFS('Div 5 Res'!$F$7:$F$113,$B11,'Div 5 Res'!$I$7:$I$113,1)</f>
        <v>0</v>
      </c>
      <c r="F11" s="8">
        <f>COUNTIFS('Div 5 Res'!$B$7:$B$113,$B11,'Div 5 Res'!$H$7:$H$113,0)+COUNTIFS('Div 5 Res'!$F$7:$F$113,$B11,'Div 5 Res'!$I$7:$I$113,0)</f>
        <v>4</v>
      </c>
      <c r="G11" s="8">
        <f>SUMIF('Div 5 Res'!$B$7:$B$113,$B11,'Div 5 Res'!$C$7:$C$113)+SUMIF('Div 5 Res'!$F$7:$F$113,$B11,'Div 5 Res'!$E$7:$E$113)</f>
        <v>71</v>
      </c>
      <c r="H11" s="8">
        <f>SUMIF('Div 5 Res'!$B$7:$B$113,$B11,'Div 5 Res'!$E$7:$E$113)+SUMIF('Div 5 Res'!$F$7:$F$113,$B11,'Div 5 Res'!$C$7:$C$113)</f>
        <v>69</v>
      </c>
      <c r="I11" s="8">
        <f t="shared" si="0"/>
        <v>18</v>
      </c>
      <c r="J11" s="11">
        <f t="shared" si="1"/>
        <v>2</v>
      </c>
      <c r="L11" s="9">
        <f t="shared" si="2"/>
        <v>18027160</v>
      </c>
    </row>
    <row r="12" spans="1:12" ht="15" hidden="1">
      <c r="A12" s="12"/>
      <c r="B12" s="5"/>
      <c r="C12" s="12"/>
      <c r="D12" s="12"/>
      <c r="E12" s="12"/>
      <c r="F12" s="12"/>
      <c r="G12" s="12"/>
      <c r="H12" s="12"/>
      <c r="I12" s="12"/>
      <c r="J12" s="14"/>
    </row>
    <row r="13" spans="1:12" ht="15" hidden="1">
      <c r="A13" s="12"/>
      <c r="B13" s="5"/>
      <c r="C13" s="12"/>
      <c r="D13" s="12"/>
      <c r="E13" s="12"/>
      <c r="F13" s="12"/>
      <c r="G13" s="12"/>
      <c r="H13" s="12"/>
      <c r="I13" s="12"/>
      <c r="J13" s="14"/>
    </row>
    <row r="14" spans="1:12" hidden="1"/>
    <row r="16" spans="1:12" ht="15">
      <c r="A16" s="17" t="s">
        <v>73</v>
      </c>
      <c r="B16" s="17"/>
    </row>
    <row r="17" spans="1:10" ht="15">
      <c r="A17" s="15" t="s">
        <v>58</v>
      </c>
      <c r="B17" s="15" t="s">
        <v>59</v>
      </c>
      <c r="C17" s="15" t="s">
        <v>60</v>
      </c>
      <c r="D17" s="15" t="s">
        <v>61</v>
      </c>
      <c r="E17" s="15" t="s">
        <v>62</v>
      </c>
      <c r="F17" s="15" t="s">
        <v>63</v>
      </c>
      <c r="G17" s="15" t="s">
        <v>64</v>
      </c>
      <c r="H17" s="15" t="s">
        <v>65</v>
      </c>
      <c r="I17" s="15" t="s">
        <v>66</v>
      </c>
      <c r="J17" s="15" t="s">
        <v>67</v>
      </c>
    </row>
    <row r="18" spans="1:10" ht="15">
      <c r="A18" s="16">
        <v>1</v>
      </c>
      <c r="B18" s="16" t="str">
        <f>VLOOKUP($A18,$A$3:$J$11,COLUMNS($B$18:B18)+1,FALSE)</f>
        <v>Broomfield RBL</v>
      </c>
      <c r="C18" s="16">
        <f>VLOOKUP($A18,$A$3:$J$11,COLUMNS($B$18:C18)+1,FALSE)</f>
        <v>11</v>
      </c>
      <c r="D18" s="16">
        <f>VLOOKUP($A18,$A$3:$J$11,COLUMNS($B$18:D18)+1,FALSE)</f>
        <v>10</v>
      </c>
      <c r="E18" s="16">
        <f>VLOOKUP($A18,$A$3:$J$11,COLUMNS($B$18:E18)+1,FALSE)</f>
        <v>0</v>
      </c>
      <c r="F18" s="16">
        <f>VLOOKUP($A18,$A$3:$J$11,COLUMNS($B$18:F18)+1,FALSE)</f>
        <v>1</v>
      </c>
      <c r="G18" s="16">
        <f>VLOOKUP($A18,$A$3:$J$11,COLUMNS($B$18:G18)+1,FALSE)</f>
        <v>102</v>
      </c>
      <c r="H18" s="16">
        <f>VLOOKUP($A18,$A$3:$J$11,COLUMNS($B$18:H18)+1,FALSE)</f>
        <v>52</v>
      </c>
      <c r="I18" s="16">
        <f>VLOOKUP($A18,$A$3:$J$11,COLUMNS($B$18:I18)+1,FALSE)</f>
        <v>30</v>
      </c>
      <c r="J18" s="16">
        <f>VLOOKUP($A18,$A$3:$J$11,COLUMNS($B$18:J18)+1,FALSE)</f>
        <v>50</v>
      </c>
    </row>
    <row r="19" spans="1:10" ht="15">
      <c r="A19" s="16">
        <v>2</v>
      </c>
      <c r="B19" s="16" t="str">
        <f>VLOOKUP($A19,$A$3:$J$11,COLUMNS($B$18:B19)+1,FALSE)</f>
        <v>Springfield Cricket Club</v>
      </c>
      <c r="C19" s="16">
        <f>VLOOKUP($A19,$A$3:$J$11,COLUMNS($B$18:C19)+1,FALSE)</f>
        <v>10</v>
      </c>
      <c r="D19" s="16">
        <f>VLOOKUP($A19,$A$3:$J$11,COLUMNS($B$18:D19)+1,FALSE)</f>
        <v>6</v>
      </c>
      <c r="E19" s="16">
        <f>VLOOKUP($A19,$A$3:$J$11,COLUMNS($B$18:E19)+1,FALSE)</f>
        <v>1</v>
      </c>
      <c r="F19" s="16">
        <f>VLOOKUP($A19,$A$3:$J$11,COLUMNS($B$18:F19)+1,FALSE)</f>
        <v>3</v>
      </c>
      <c r="G19" s="16">
        <f>VLOOKUP($A19,$A$3:$J$11,COLUMNS($B$18:G19)+1,FALSE)</f>
        <v>81</v>
      </c>
      <c r="H19" s="16">
        <f>VLOOKUP($A19,$A$3:$J$11,COLUMNS($B$18:H19)+1,FALSE)</f>
        <v>59</v>
      </c>
      <c r="I19" s="16">
        <f>VLOOKUP($A19,$A$3:$J$11,COLUMNS($B$18:I19)+1,FALSE)</f>
        <v>19</v>
      </c>
      <c r="J19" s="16">
        <f>VLOOKUP($A19,$A$3:$J$11,COLUMNS($B$18:J19)+1,FALSE)</f>
        <v>22</v>
      </c>
    </row>
    <row r="20" spans="1:10" ht="15">
      <c r="A20" s="16">
        <v>3</v>
      </c>
      <c r="B20" s="16" t="str">
        <f>VLOOKUP($A20,$A$3:$J$11,COLUMNS($B$18:B20)+1,FALSE)</f>
        <v>Eagle</v>
      </c>
      <c r="C20" s="16">
        <f>VLOOKUP($A20,$A$3:$J$11,COLUMNS($B$18:C20)+1,FALSE)</f>
        <v>10</v>
      </c>
      <c r="D20" s="16">
        <f>VLOOKUP($A20,$A$3:$J$11,COLUMNS($B$18:D20)+1,FALSE)</f>
        <v>6</v>
      </c>
      <c r="E20" s="16">
        <f>VLOOKUP($A20,$A$3:$J$11,COLUMNS($B$18:E20)+1,FALSE)</f>
        <v>1</v>
      </c>
      <c r="F20" s="16">
        <f>VLOOKUP($A20,$A$3:$J$11,COLUMNS($B$18:F20)+1,FALSE)</f>
        <v>3</v>
      </c>
      <c r="G20" s="16">
        <f>VLOOKUP($A20,$A$3:$J$11,COLUMNS($B$18:G20)+1,FALSE)</f>
        <v>80</v>
      </c>
      <c r="H20" s="16">
        <f>VLOOKUP($A20,$A$3:$J$11,COLUMNS($B$18:H20)+1,FALSE)</f>
        <v>60</v>
      </c>
      <c r="I20" s="16">
        <f>VLOOKUP($A20,$A$3:$J$11,COLUMNS($B$18:I20)+1,FALSE)</f>
        <v>19</v>
      </c>
      <c r="J20" s="16">
        <f>VLOOKUP($A20,$A$3:$J$11,COLUMNS($B$18:J20)+1,FALSE)</f>
        <v>20</v>
      </c>
    </row>
    <row r="21" spans="1:10" ht="15">
      <c r="A21" s="16">
        <v>4</v>
      </c>
      <c r="B21" s="16" t="str">
        <f>VLOOKUP($A21,$A$3:$J$11,COLUMNS($B$18:B21)+1,FALSE)</f>
        <v>Flyer</v>
      </c>
      <c r="C21" s="16">
        <f>VLOOKUP($A21,$A$3:$J$11,COLUMNS($B$18:C21)+1,FALSE)</f>
        <v>10</v>
      </c>
      <c r="D21" s="16">
        <f>VLOOKUP($A21,$A$3:$J$11,COLUMNS($B$18:D21)+1,FALSE)</f>
        <v>6</v>
      </c>
      <c r="E21" s="16">
        <f>VLOOKUP($A21,$A$3:$J$11,COLUMNS($B$18:E21)+1,FALSE)</f>
        <v>0</v>
      </c>
      <c r="F21" s="16">
        <f>VLOOKUP($A21,$A$3:$J$11,COLUMNS($B$18:F21)+1,FALSE)</f>
        <v>4</v>
      </c>
      <c r="G21" s="16">
        <f>VLOOKUP($A21,$A$3:$J$11,COLUMNS($B$18:G21)+1,FALSE)</f>
        <v>71</v>
      </c>
      <c r="H21" s="16">
        <f>VLOOKUP($A21,$A$3:$J$11,COLUMNS($B$18:H21)+1,FALSE)</f>
        <v>69</v>
      </c>
      <c r="I21" s="16">
        <f>VLOOKUP($A21,$A$3:$J$11,COLUMNS($B$18:I21)+1,FALSE)</f>
        <v>18</v>
      </c>
      <c r="J21" s="16">
        <f>VLOOKUP($A21,$A$3:$J$11,COLUMNS($B$18:J21)+1,FALSE)</f>
        <v>2</v>
      </c>
    </row>
    <row r="22" spans="1:10" ht="15">
      <c r="A22" s="16">
        <v>5</v>
      </c>
      <c r="B22" s="16" t="str">
        <f>VLOOKUP($A22,$A$3:$J$11,COLUMNS($B$18:B22)+1,FALSE)</f>
        <v>Leather Bottle</v>
      </c>
      <c r="C22" s="16">
        <f>VLOOKUP($A22,$A$3:$J$11,COLUMNS($B$18:C22)+1,FALSE)</f>
        <v>10</v>
      </c>
      <c r="D22" s="16">
        <f>VLOOKUP($A22,$A$3:$J$11,COLUMNS($B$18:D22)+1,FALSE)</f>
        <v>4</v>
      </c>
      <c r="E22" s="16">
        <f>VLOOKUP($A22,$A$3:$J$11,COLUMNS($B$18:E22)+1,FALSE)</f>
        <v>0</v>
      </c>
      <c r="F22" s="16">
        <f>VLOOKUP($A22,$A$3:$J$11,COLUMNS($B$18:F22)+1,FALSE)</f>
        <v>6</v>
      </c>
      <c r="G22" s="16">
        <f>VLOOKUP($A22,$A$3:$J$11,COLUMNS($B$18:G22)+1,FALSE)</f>
        <v>58</v>
      </c>
      <c r="H22" s="16">
        <f>VLOOKUP($A22,$A$3:$J$11,COLUMNS($B$18:H22)+1,FALSE)</f>
        <v>82</v>
      </c>
      <c r="I22" s="16">
        <f>VLOOKUP($A22,$A$3:$J$11,COLUMNS($B$18:I22)+1,FALSE)</f>
        <v>11</v>
      </c>
      <c r="J22" s="16">
        <f>VLOOKUP($A22,$A$3:$J$11,COLUMNS($B$18:J22)+1,FALSE)</f>
        <v>-24</v>
      </c>
    </row>
    <row r="23" spans="1:10" ht="15">
      <c r="A23" s="16">
        <v>6</v>
      </c>
      <c r="B23" s="16" t="str">
        <f>VLOOKUP($A23,$A$3:$J$11,COLUMNS($B$18:B23)+1,FALSE)</f>
        <v>Black Bull 'B'</v>
      </c>
      <c r="C23" s="16">
        <f>VLOOKUP($A23,$A$3:$J$11,COLUMNS($B$18:C23)+1,FALSE)</f>
        <v>10</v>
      </c>
      <c r="D23" s="16">
        <f>VLOOKUP($A23,$A$3:$J$11,COLUMNS($B$18:D23)+1,FALSE)</f>
        <v>3</v>
      </c>
      <c r="E23" s="16">
        <f>VLOOKUP($A23,$A$3:$J$11,COLUMNS($B$18:E23)+1,FALSE)</f>
        <v>1</v>
      </c>
      <c r="F23" s="16">
        <f>VLOOKUP($A23,$A$3:$J$11,COLUMNS($B$18:F23)+1,FALSE)</f>
        <v>6</v>
      </c>
      <c r="G23" s="16">
        <f>VLOOKUP($A23,$A$3:$J$11,COLUMNS($B$18:G23)+1,FALSE)</f>
        <v>67</v>
      </c>
      <c r="H23" s="16">
        <f>VLOOKUP($A23,$A$3:$J$11,COLUMNS($B$18:H23)+1,FALSE)</f>
        <v>73</v>
      </c>
      <c r="I23" s="16">
        <f>VLOOKUP($A23,$A$3:$J$11,COLUMNS($B$18:I23)+1,FALSE)</f>
        <v>10</v>
      </c>
      <c r="J23" s="16">
        <f>VLOOKUP($A23,$A$3:$J$11,COLUMNS($B$18:J23)+1,FALSE)</f>
        <v>-6</v>
      </c>
    </row>
    <row r="24" spans="1:10" ht="15">
      <c r="A24" s="16">
        <v>7</v>
      </c>
      <c r="B24" s="16" t="str">
        <f>VLOOKUP($A24,$A$3:$J$11,COLUMNS($B$18:B24)+1,FALSE)</f>
        <v>Baddow Social 'B'</v>
      </c>
      <c r="C24" s="16">
        <f>VLOOKUP($A24,$A$3:$J$11,COLUMNS($B$18:C24)+1,FALSE)</f>
        <v>11</v>
      </c>
      <c r="D24" s="16">
        <f>VLOOKUP($A24,$A$3:$J$11,COLUMNS($B$18:D24)+1,FALSE)</f>
        <v>3</v>
      </c>
      <c r="E24" s="16">
        <f>VLOOKUP($A24,$A$3:$J$11,COLUMNS($B$18:E24)+1,FALSE)</f>
        <v>1</v>
      </c>
      <c r="F24" s="16">
        <f>VLOOKUP($A24,$A$3:$J$11,COLUMNS($B$18:F24)+1,FALSE)</f>
        <v>7</v>
      </c>
      <c r="G24" s="16">
        <f>VLOOKUP($A24,$A$3:$J$11,COLUMNS($B$18:G24)+1,FALSE)</f>
        <v>69</v>
      </c>
      <c r="H24" s="16">
        <f>VLOOKUP($A24,$A$3:$J$11,COLUMNS($B$18:H24)+1,FALSE)</f>
        <v>85</v>
      </c>
      <c r="I24" s="16">
        <f>VLOOKUP($A24,$A$3:$J$11,COLUMNS($B$18:I24)+1,FALSE)</f>
        <v>10</v>
      </c>
      <c r="J24" s="16">
        <f>VLOOKUP($A24,$A$3:$J$11,COLUMNS($B$18:J24)+1,FALSE)</f>
        <v>-16</v>
      </c>
    </row>
    <row r="25" spans="1:10" ht="15">
      <c r="A25" s="16">
        <v>8</v>
      </c>
      <c r="B25" s="16" t="str">
        <f>VLOOKUP($A25,$A$3:$J$11,COLUMNS($B$18:B25)+1,FALSE)</f>
        <v>CSC Birds</v>
      </c>
      <c r="C25" s="16">
        <f>VLOOKUP($A25,$A$3:$J$11,COLUMNS($B$18:C25)+1,FALSE)</f>
        <v>10</v>
      </c>
      <c r="D25" s="16">
        <f>VLOOKUP($A25,$A$3:$J$11,COLUMNS($B$18:D25)+1,FALSE)</f>
        <v>1</v>
      </c>
      <c r="E25" s="16">
        <f>VLOOKUP($A25,$A$3:$J$11,COLUMNS($B$18:E25)+1,FALSE)</f>
        <v>0</v>
      </c>
      <c r="F25" s="16">
        <f>VLOOKUP($A25,$A$3:$J$11,COLUMNS($B$18:F25)+1,FALSE)</f>
        <v>9</v>
      </c>
      <c r="G25" s="16">
        <f>VLOOKUP($A25,$A$3:$J$11,COLUMNS($B$18:G25)+1,FALSE)</f>
        <v>46</v>
      </c>
      <c r="H25" s="16">
        <f>VLOOKUP($A25,$A$3:$J$11,COLUMNS($B$18:H25)+1,FALSE)</f>
        <v>94</v>
      </c>
      <c r="I25" s="16">
        <f>VLOOKUP($A25,$A$3:$J$11,COLUMNS($B$18:I25)+1,FALSE)</f>
        <v>3</v>
      </c>
      <c r="J25" s="16">
        <f>VLOOKUP($A25,$A$3:$J$11,COLUMNS($B$18:J25)+1,FALSE)</f>
        <v>-48</v>
      </c>
    </row>
    <row r="26" spans="1:10">
      <c r="A26" s="30" t="s">
        <v>75</v>
      </c>
    </row>
  </sheetData>
  <sheetProtection password="D2DF" sheet="1" objects="1" scenarios="1" selectLockedCell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I112"/>
  <sheetViews>
    <sheetView topLeftCell="A45" workbookViewId="0">
      <selection activeCell="E62" sqref="E62"/>
    </sheetView>
  </sheetViews>
  <sheetFormatPr defaultColWidth="8.85546875" defaultRowHeight="12.75"/>
  <cols>
    <col min="1" max="1" width="12.85546875" customWidth="1"/>
    <col min="2" max="2" width="27.42578125" customWidth="1"/>
    <col min="3" max="3" width="3.85546875" style="27" bestFit="1" customWidth="1"/>
    <col min="4" max="4" width="9.7109375" customWidth="1"/>
    <col min="5" max="5" width="3.85546875" style="27" bestFit="1" customWidth="1"/>
    <col min="6" max="6" width="27.42578125" customWidth="1"/>
    <col min="8" max="9" width="8.85546875" hidden="1" customWidth="1"/>
  </cols>
  <sheetData>
    <row r="2" spans="1:9" s="1" customFormat="1" ht="30" customHeight="1">
      <c r="A2" s="1" t="s">
        <v>3</v>
      </c>
      <c r="C2" s="22"/>
      <c r="E2" s="22"/>
    </row>
    <row r="3" spans="1:9" s="1" customFormat="1" ht="30" customHeight="1">
      <c r="B3" s="1" t="s">
        <v>10</v>
      </c>
      <c r="C3" s="22"/>
      <c r="E3" s="22"/>
    </row>
    <row r="4" spans="1:9" s="1" customFormat="1" ht="30" customHeight="1">
      <c r="C4" s="22"/>
      <c r="E4" s="22"/>
    </row>
    <row r="5" spans="1:9" s="1" customFormat="1" ht="30" customHeight="1">
      <c r="B5" s="1" t="s">
        <v>14</v>
      </c>
      <c r="C5" s="22"/>
      <c r="E5" s="22"/>
    </row>
    <row r="6" spans="1:9" s="3" customFormat="1" ht="24.95" customHeight="1">
      <c r="A6" s="3" t="s">
        <v>0</v>
      </c>
      <c r="C6" s="23"/>
      <c r="E6" s="23"/>
    </row>
    <row r="7" spans="1:9" s="5" customFormat="1" ht="15">
      <c r="A7" s="4">
        <v>43747</v>
      </c>
      <c r="B7" s="5" t="s">
        <v>15</v>
      </c>
      <c r="C7" s="29"/>
      <c r="E7" s="29"/>
      <c r="F7" s="5" t="s">
        <v>16</v>
      </c>
      <c r="H7" s="5" t="str">
        <f>IF(C7="","",IF(C7&gt;E7,3,IF(C7=E7,1,0)))</f>
        <v/>
      </c>
      <c r="I7" s="5" t="str">
        <f>IF(E7="","",IF(E7&gt;C7,3,IF(E7=C7,1,0)))</f>
        <v/>
      </c>
    </row>
    <row r="8" spans="1:9" s="5" customFormat="1" ht="15">
      <c r="B8" s="5" t="s">
        <v>17</v>
      </c>
      <c r="C8" s="29">
        <v>7</v>
      </c>
      <c r="D8" s="5" t="s">
        <v>13</v>
      </c>
      <c r="E8" s="29">
        <v>7</v>
      </c>
      <c r="F8" s="5" t="s">
        <v>18</v>
      </c>
      <c r="H8" s="5">
        <f t="shared" ref="H8:H70" si="0">IF(C8="","",IF(C8&gt;E8,3,IF(C8=E8,1,0)))</f>
        <v>1</v>
      </c>
      <c r="I8" s="5">
        <f t="shared" ref="I8:I70" si="1">IF(E8="","",IF(E8&gt;C8,3,IF(E8=C8,1,0)))</f>
        <v>1</v>
      </c>
    </row>
    <row r="9" spans="1:9" s="5" customFormat="1" ht="15">
      <c r="B9" s="5" t="s">
        <v>19</v>
      </c>
      <c r="C9" s="29">
        <v>7</v>
      </c>
      <c r="D9" s="5" t="s">
        <v>13</v>
      </c>
      <c r="E9" s="29">
        <v>7</v>
      </c>
      <c r="F9" s="5" t="s">
        <v>20</v>
      </c>
      <c r="H9" s="5">
        <f t="shared" si="0"/>
        <v>1</v>
      </c>
      <c r="I9" s="5">
        <f t="shared" si="1"/>
        <v>1</v>
      </c>
    </row>
    <row r="10" spans="1:9" s="5" customFormat="1" ht="15">
      <c r="B10" s="5" t="s">
        <v>21</v>
      </c>
      <c r="C10" s="29">
        <v>8</v>
      </c>
      <c r="D10" s="5" t="s">
        <v>13</v>
      </c>
      <c r="E10" s="29">
        <v>6</v>
      </c>
      <c r="F10" s="5" t="s">
        <v>22</v>
      </c>
      <c r="H10" s="5">
        <f t="shared" si="0"/>
        <v>3</v>
      </c>
      <c r="I10" s="5">
        <f t="shared" si="1"/>
        <v>0</v>
      </c>
    </row>
    <row r="11" spans="1:9" s="5" customFormat="1" ht="15">
      <c r="C11" s="29"/>
      <c r="E11" s="29"/>
      <c r="H11" s="5" t="str">
        <f t="shared" si="0"/>
        <v/>
      </c>
      <c r="I11" s="5" t="str">
        <f t="shared" si="1"/>
        <v/>
      </c>
    </row>
    <row r="12" spans="1:9" s="5" customFormat="1" ht="15">
      <c r="A12" s="4">
        <v>43754</v>
      </c>
      <c r="B12" s="5" t="s">
        <v>15</v>
      </c>
      <c r="C12" s="29">
        <v>6</v>
      </c>
      <c r="D12" s="5" t="s">
        <v>13</v>
      </c>
      <c r="E12" s="29">
        <v>8</v>
      </c>
      <c r="F12" s="5" t="s">
        <v>18</v>
      </c>
      <c r="H12" s="5">
        <f t="shared" si="0"/>
        <v>0</v>
      </c>
      <c r="I12" s="5">
        <f t="shared" si="1"/>
        <v>3</v>
      </c>
    </row>
    <row r="13" spans="1:9" s="5" customFormat="1" ht="15">
      <c r="B13" s="5" t="s">
        <v>16</v>
      </c>
      <c r="C13" s="29"/>
      <c r="D13" s="5" t="s">
        <v>13</v>
      </c>
      <c r="E13" s="29"/>
      <c r="F13" s="5" t="s">
        <v>21</v>
      </c>
      <c r="H13" s="5" t="str">
        <f t="shared" si="0"/>
        <v/>
      </c>
      <c r="I13" s="5" t="str">
        <f t="shared" si="1"/>
        <v/>
      </c>
    </row>
    <row r="14" spans="1:9" s="5" customFormat="1" ht="15">
      <c r="B14" s="5" t="s">
        <v>20</v>
      </c>
      <c r="C14" s="29">
        <v>11</v>
      </c>
      <c r="D14" s="5" t="s">
        <v>13</v>
      </c>
      <c r="E14" s="29">
        <v>3</v>
      </c>
      <c r="F14" s="5" t="s">
        <v>17</v>
      </c>
      <c r="H14" s="5">
        <f t="shared" si="0"/>
        <v>3</v>
      </c>
      <c r="I14" s="5">
        <f t="shared" si="1"/>
        <v>0</v>
      </c>
    </row>
    <row r="15" spans="1:9" s="5" customFormat="1" ht="15">
      <c r="B15" s="5" t="s">
        <v>22</v>
      </c>
      <c r="C15" s="29">
        <v>8</v>
      </c>
      <c r="D15" s="5" t="s">
        <v>13</v>
      </c>
      <c r="E15" s="29">
        <v>6</v>
      </c>
      <c r="F15" s="5" t="s">
        <v>19</v>
      </c>
      <c r="H15" s="5">
        <f t="shared" si="0"/>
        <v>3</v>
      </c>
      <c r="I15" s="5">
        <f t="shared" si="1"/>
        <v>0</v>
      </c>
    </row>
    <row r="16" spans="1:9" s="5" customFormat="1" ht="15">
      <c r="C16" s="29"/>
      <c r="E16" s="29"/>
      <c r="H16" s="5" t="str">
        <f t="shared" si="0"/>
        <v/>
      </c>
      <c r="I16" s="5" t="str">
        <f t="shared" si="1"/>
        <v/>
      </c>
    </row>
    <row r="17" spans="1:9" s="5" customFormat="1" ht="15">
      <c r="A17" s="4">
        <v>43761</v>
      </c>
      <c r="B17" s="5" t="s">
        <v>18</v>
      </c>
      <c r="C17" s="29"/>
      <c r="D17" s="5" t="s">
        <v>13</v>
      </c>
      <c r="E17" s="29"/>
      <c r="F17" s="5" t="s">
        <v>16</v>
      </c>
      <c r="H17" s="5" t="str">
        <f t="shared" si="0"/>
        <v/>
      </c>
      <c r="I17" s="5" t="str">
        <f t="shared" si="1"/>
        <v/>
      </c>
    </row>
    <row r="18" spans="1:9" s="5" customFormat="1" ht="15">
      <c r="B18" s="5" t="s">
        <v>17</v>
      </c>
      <c r="C18" s="29">
        <v>9</v>
      </c>
      <c r="D18" s="5" t="s">
        <v>13</v>
      </c>
      <c r="E18" s="29">
        <v>5</v>
      </c>
      <c r="F18" s="5" t="s">
        <v>22</v>
      </c>
      <c r="H18" s="5">
        <f t="shared" si="0"/>
        <v>3</v>
      </c>
      <c r="I18" s="5">
        <f t="shared" si="1"/>
        <v>0</v>
      </c>
    </row>
    <row r="19" spans="1:9" s="5" customFormat="1" ht="15">
      <c r="B19" s="5" t="s">
        <v>21</v>
      </c>
      <c r="C19" s="29">
        <v>3</v>
      </c>
      <c r="D19" s="5" t="s">
        <v>13</v>
      </c>
      <c r="E19" s="29">
        <v>11</v>
      </c>
      <c r="F19" s="5" t="s">
        <v>19</v>
      </c>
      <c r="H19" s="5">
        <f t="shared" si="0"/>
        <v>0</v>
      </c>
      <c r="I19" s="5">
        <f t="shared" si="1"/>
        <v>3</v>
      </c>
    </row>
    <row r="20" spans="1:9" s="5" customFormat="1" ht="15">
      <c r="B20" s="5" t="s">
        <v>20</v>
      </c>
      <c r="C20" s="29">
        <v>8</v>
      </c>
      <c r="D20" s="5" t="s">
        <v>13</v>
      </c>
      <c r="E20" s="29">
        <v>6</v>
      </c>
      <c r="F20" s="5" t="s">
        <v>15</v>
      </c>
      <c r="H20" s="5">
        <f t="shared" si="0"/>
        <v>3</v>
      </c>
      <c r="I20" s="5">
        <f t="shared" si="1"/>
        <v>0</v>
      </c>
    </row>
    <row r="21" spans="1:9" s="5" customFormat="1" ht="15">
      <c r="C21" s="29"/>
      <c r="E21" s="29"/>
      <c r="H21" s="5" t="str">
        <f t="shared" si="0"/>
        <v/>
      </c>
      <c r="I21" s="5" t="str">
        <f t="shared" si="1"/>
        <v/>
      </c>
    </row>
    <row r="22" spans="1:9" s="5" customFormat="1" ht="15">
      <c r="A22" s="4">
        <v>43768</v>
      </c>
      <c r="B22" s="5" t="s">
        <v>15</v>
      </c>
      <c r="C22" s="29">
        <v>7</v>
      </c>
      <c r="D22" s="5" t="s">
        <v>13</v>
      </c>
      <c r="E22" s="29">
        <v>7</v>
      </c>
      <c r="F22" s="5" t="s">
        <v>19</v>
      </c>
      <c r="H22" s="5">
        <f t="shared" si="0"/>
        <v>1</v>
      </c>
      <c r="I22" s="5">
        <f t="shared" si="1"/>
        <v>1</v>
      </c>
    </row>
    <row r="23" spans="1:9" s="5" customFormat="1" ht="15">
      <c r="B23" s="5" t="s">
        <v>16</v>
      </c>
      <c r="C23" s="29"/>
      <c r="D23" s="5" t="s">
        <v>13</v>
      </c>
      <c r="E23" s="29"/>
      <c r="F23" s="5" t="s">
        <v>17</v>
      </c>
      <c r="H23" s="5" t="str">
        <f t="shared" si="0"/>
        <v/>
      </c>
      <c r="I23" s="5" t="str">
        <f t="shared" si="1"/>
        <v/>
      </c>
    </row>
    <row r="24" spans="1:9" s="5" customFormat="1" ht="15">
      <c r="B24" s="5" t="s">
        <v>18</v>
      </c>
      <c r="C24" s="29">
        <v>9</v>
      </c>
      <c r="D24" s="5" t="s">
        <v>13</v>
      </c>
      <c r="E24" s="29">
        <v>5</v>
      </c>
      <c r="F24" s="5" t="s">
        <v>21</v>
      </c>
      <c r="H24" s="5">
        <f t="shared" si="0"/>
        <v>3</v>
      </c>
      <c r="I24" s="5">
        <f t="shared" si="1"/>
        <v>0</v>
      </c>
    </row>
    <row r="25" spans="1:9" s="5" customFormat="1" ht="15">
      <c r="B25" s="5" t="s">
        <v>22</v>
      </c>
      <c r="C25" s="29">
        <v>9</v>
      </c>
      <c r="D25" s="5" t="s">
        <v>13</v>
      </c>
      <c r="E25" s="29">
        <v>5</v>
      </c>
      <c r="F25" s="5" t="s">
        <v>20</v>
      </c>
      <c r="H25" s="5">
        <f t="shared" si="0"/>
        <v>3</v>
      </c>
      <c r="I25" s="5">
        <f t="shared" si="1"/>
        <v>0</v>
      </c>
    </row>
    <row r="26" spans="1:9" s="5" customFormat="1" ht="15">
      <c r="C26" s="29"/>
      <c r="E26" s="29"/>
      <c r="H26" s="5" t="str">
        <f t="shared" si="0"/>
        <v/>
      </c>
      <c r="I26" s="5" t="str">
        <f t="shared" si="1"/>
        <v/>
      </c>
    </row>
    <row r="27" spans="1:9" s="5" customFormat="1" ht="15">
      <c r="A27" s="4">
        <v>43775</v>
      </c>
      <c r="B27" s="5" t="s">
        <v>21</v>
      </c>
      <c r="C27" s="29">
        <v>3</v>
      </c>
      <c r="D27" s="5" t="s">
        <v>13</v>
      </c>
      <c r="E27" s="29">
        <v>11</v>
      </c>
      <c r="F27" s="5" t="s">
        <v>17</v>
      </c>
      <c r="H27" s="5">
        <f t="shared" si="0"/>
        <v>0</v>
      </c>
      <c r="I27" s="5">
        <f t="shared" si="1"/>
        <v>3</v>
      </c>
    </row>
    <row r="28" spans="1:9" s="5" customFormat="1" ht="15">
      <c r="B28" s="5" t="s">
        <v>19</v>
      </c>
      <c r="C28" s="29"/>
      <c r="D28" s="5" t="s">
        <v>13</v>
      </c>
      <c r="E28" s="29"/>
      <c r="F28" s="5" t="s">
        <v>16</v>
      </c>
      <c r="H28" s="5" t="str">
        <f t="shared" si="0"/>
        <v/>
      </c>
      <c r="I28" s="5" t="str">
        <f t="shared" si="1"/>
        <v/>
      </c>
    </row>
    <row r="29" spans="1:9" s="5" customFormat="1" ht="15">
      <c r="B29" s="5" t="s">
        <v>22</v>
      </c>
      <c r="C29" s="29">
        <v>10</v>
      </c>
      <c r="D29" s="5" t="s">
        <v>13</v>
      </c>
      <c r="E29" s="29">
        <v>4</v>
      </c>
      <c r="F29" s="5" t="s">
        <v>15</v>
      </c>
      <c r="H29" s="5">
        <f t="shared" si="0"/>
        <v>3</v>
      </c>
      <c r="I29" s="5">
        <f t="shared" si="1"/>
        <v>0</v>
      </c>
    </row>
    <row r="30" spans="1:9" s="5" customFormat="1" ht="15">
      <c r="B30" s="5" t="s">
        <v>20</v>
      </c>
      <c r="C30" s="29">
        <v>7</v>
      </c>
      <c r="D30" s="5" t="s">
        <v>13</v>
      </c>
      <c r="E30" s="29">
        <v>7</v>
      </c>
      <c r="F30" s="5" t="s">
        <v>18</v>
      </c>
      <c r="H30" s="5">
        <f t="shared" si="0"/>
        <v>1</v>
      </c>
      <c r="I30" s="5">
        <f t="shared" si="1"/>
        <v>1</v>
      </c>
    </row>
    <row r="31" spans="1:9" s="5" customFormat="1" ht="15">
      <c r="C31" s="29"/>
      <c r="E31" s="29"/>
      <c r="H31" s="5" t="str">
        <f t="shared" si="0"/>
        <v/>
      </c>
      <c r="I31" s="5" t="str">
        <f t="shared" si="1"/>
        <v/>
      </c>
    </row>
    <row r="32" spans="1:9" s="5" customFormat="1" ht="15">
      <c r="C32" s="29"/>
      <c r="E32" s="29"/>
      <c r="H32" s="5" t="str">
        <f t="shared" si="0"/>
        <v/>
      </c>
      <c r="I32" s="5" t="str">
        <f t="shared" si="1"/>
        <v/>
      </c>
    </row>
    <row r="33" spans="1:9" s="5" customFormat="1" ht="15">
      <c r="A33" s="4">
        <v>43782</v>
      </c>
      <c r="B33" s="5" t="s">
        <v>20</v>
      </c>
      <c r="C33" s="29">
        <v>12</v>
      </c>
      <c r="D33" s="5" t="s">
        <v>13</v>
      </c>
      <c r="E33" s="29">
        <v>2</v>
      </c>
      <c r="F33" s="5" t="s">
        <v>21</v>
      </c>
      <c r="H33" s="5">
        <f t="shared" si="0"/>
        <v>3</v>
      </c>
      <c r="I33" s="5">
        <f t="shared" si="1"/>
        <v>0</v>
      </c>
    </row>
    <row r="34" spans="1:9" s="5" customFormat="1" ht="15">
      <c r="B34" s="5" t="s">
        <v>16</v>
      </c>
      <c r="C34" s="29"/>
      <c r="D34" s="5" t="s">
        <v>13</v>
      </c>
      <c r="E34" s="29"/>
      <c r="F34" s="5" t="s">
        <v>22</v>
      </c>
      <c r="H34" s="5" t="str">
        <f t="shared" si="0"/>
        <v/>
      </c>
      <c r="I34" s="5" t="str">
        <f t="shared" si="1"/>
        <v/>
      </c>
    </row>
    <row r="35" spans="1:9" s="5" customFormat="1" ht="15">
      <c r="B35" s="5" t="s">
        <v>18</v>
      </c>
      <c r="C35" s="29">
        <v>5</v>
      </c>
      <c r="D35" s="5" t="s">
        <v>13</v>
      </c>
      <c r="E35" s="29">
        <v>9</v>
      </c>
      <c r="F35" s="5" t="s">
        <v>19</v>
      </c>
      <c r="H35" s="5">
        <f t="shared" si="0"/>
        <v>0</v>
      </c>
      <c r="I35" s="5">
        <f t="shared" si="1"/>
        <v>3</v>
      </c>
    </row>
    <row r="36" spans="1:9" s="5" customFormat="1" ht="15">
      <c r="B36" s="5" t="s">
        <v>17</v>
      </c>
      <c r="C36" s="29">
        <v>7</v>
      </c>
      <c r="D36" s="5" t="s">
        <v>13</v>
      </c>
      <c r="E36" s="29">
        <v>7</v>
      </c>
      <c r="F36" s="5" t="s">
        <v>15</v>
      </c>
      <c r="H36" s="5">
        <f t="shared" si="0"/>
        <v>1</v>
      </c>
      <c r="I36" s="5">
        <f t="shared" si="1"/>
        <v>1</v>
      </c>
    </row>
    <row r="37" spans="1:9" s="5" customFormat="1" ht="15">
      <c r="C37" s="29"/>
      <c r="E37" s="29"/>
      <c r="H37" s="5" t="str">
        <f t="shared" si="0"/>
        <v/>
      </c>
      <c r="I37" s="5" t="str">
        <f t="shared" si="1"/>
        <v/>
      </c>
    </row>
    <row r="38" spans="1:9" s="5" customFormat="1" ht="15">
      <c r="A38" s="4">
        <v>43796</v>
      </c>
      <c r="B38" s="5" t="s">
        <v>19</v>
      </c>
      <c r="C38" s="29">
        <v>9</v>
      </c>
      <c r="D38" s="5" t="s">
        <v>13</v>
      </c>
      <c r="E38" s="29">
        <v>5</v>
      </c>
      <c r="F38" s="5" t="s">
        <v>17</v>
      </c>
      <c r="G38" s="5" t="s">
        <v>23</v>
      </c>
      <c r="H38" s="5">
        <f t="shared" si="0"/>
        <v>3</v>
      </c>
      <c r="I38" s="5">
        <f t="shared" si="1"/>
        <v>0</v>
      </c>
    </row>
    <row r="39" spans="1:9" s="5" customFormat="1" ht="15">
      <c r="B39" s="5" t="s">
        <v>22</v>
      </c>
      <c r="C39" s="29">
        <v>5</v>
      </c>
      <c r="D39" s="5" t="s">
        <v>13</v>
      </c>
      <c r="E39" s="29">
        <v>9</v>
      </c>
      <c r="F39" s="5" t="s">
        <v>18</v>
      </c>
      <c r="H39" s="5">
        <f t="shared" si="0"/>
        <v>0</v>
      </c>
      <c r="I39" s="5">
        <f t="shared" si="1"/>
        <v>3</v>
      </c>
    </row>
    <row r="40" spans="1:9" s="5" customFormat="1" ht="15">
      <c r="B40" s="5" t="s">
        <v>20</v>
      </c>
      <c r="C40" s="29"/>
      <c r="D40" s="5" t="s">
        <v>13</v>
      </c>
      <c r="E40" s="29"/>
      <c r="F40" s="5" t="s">
        <v>16</v>
      </c>
      <c r="H40" s="5" t="str">
        <f t="shared" si="0"/>
        <v/>
      </c>
      <c r="I40" s="5" t="str">
        <f t="shared" si="1"/>
        <v/>
      </c>
    </row>
    <row r="41" spans="1:9" s="5" customFormat="1" ht="15">
      <c r="B41" s="5" t="s">
        <v>21</v>
      </c>
      <c r="C41" s="29">
        <v>8</v>
      </c>
      <c r="D41" s="5" t="s">
        <v>13</v>
      </c>
      <c r="E41" s="29">
        <v>6</v>
      </c>
      <c r="F41" s="5" t="s">
        <v>15</v>
      </c>
      <c r="H41" s="5">
        <f t="shared" si="0"/>
        <v>3</v>
      </c>
      <c r="I41" s="5">
        <f t="shared" si="1"/>
        <v>0</v>
      </c>
    </row>
    <row r="42" spans="1:9" s="5" customFormat="1" ht="15">
      <c r="C42" s="29"/>
      <c r="E42" s="29"/>
      <c r="H42" s="5" t="str">
        <f t="shared" si="0"/>
        <v/>
      </c>
      <c r="I42" s="5" t="str">
        <f t="shared" si="1"/>
        <v/>
      </c>
    </row>
    <row r="43" spans="1:9" s="5" customFormat="1" ht="15">
      <c r="A43" s="4">
        <v>43789</v>
      </c>
      <c r="B43" s="5" t="s">
        <v>11</v>
      </c>
      <c r="C43" s="29"/>
      <c r="E43" s="29"/>
      <c r="H43" s="5" t="str">
        <f t="shared" si="0"/>
        <v/>
      </c>
      <c r="I43" s="5" t="str">
        <f t="shared" si="1"/>
        <v/>
      </c>
    </row>
    <row r="44" spans="1:9" s="5" customFormat="1" ht="15">
      <c r="C44" s="29"/>
      <c r="E44" s="29"/>
      <c r="H44" s="5" t="str">
        <f t="shared" si="0"/>
        <v/>
      </c>
      <c r="I44" s="5" t="str">
        <f t="shared" si="1"/>
        <v/>
      </c>
    </row>
    <row r="45" spans="1:9" s="5" customFormat="1" ht="15">
      <c r="A45" s="4">
        <v>43803</v>
      </c>
      <c r="B45" s="5" t="s">
        <v>11</v>
      </c>
      <c r="C45" s="29"/>
      <c r="E45" s="29"/>
      <c r="H45" s="5" t="str">
        <f t="shared" si="0"/>
        <v/>
      </c>
      <c r="I45" s="5" t="str">
        <f t="shared" si="1"/>
        <v/>
      </c>
    </row>
    <row r="46" spans="1:9" s="5" customFormat="1" ht="15">
      <c r="C46" s="29"/>
      <c r="E46" s="29"/>
      <c r="H46" s="5" t="str">
        <f t="shared" si="0"/>
        <v/>
      </c>
      <c r="I46" s="5" t="str">
        <f t="shared" si="1"/>
        <v/>
      </c>
    </row>
    <row r="47" spans="1:9" s="5" customFormat="1" ht="15">
      <c r="A47" s="4">
        <v>43810</v>
      </c>
      <c r="B47" s="5" t="s">
        <v>11</v>
      </c>
      <c r="C47" s="29"/>
      <c r="E47" s="29"/>
      <c r="H47" s="5" t="str">
        <f t="shared" si="0"/>
        <v/>
      </c>
      <c r="I47" s="5" t="str">
        <f t="shared" si="1"/>
        <v/>
      </c>
    </row>
    <row r="48" spans="1:9" s="5" customFormat="1" ht="15">
      <c r="C48" s="29"/>
      <c r="E48" s="29"/>
      <c r="H48" s="5" t="str">
        <f t="shared" si="0"/>
        <v/>
      </c>
      <c r="I48" s="5" t="str">
        <f t="shared" si="1"/>
        <v/>
      </c>
    </row>
    <row r="49" spans="1:9" s="5" customFormat="1" ht="15">
      <c r="A49" s="4">
        <v>44183</v>
      </c>
      <c r="B49" s="5" t="s">
        <v>11</v>
      </c>
      <c r="C49" s="29"/>
      <c r="E49" s="29"/>
      <c r="H49" s="5" t="str">
        <f t="shared" si="0"/>
        <v/>
      </c>
      <c r="I49" s="5" t="str">
        <f t="shared" si="1"/>
        <v/>
      </c>
    </row>
    <row r="50" spans="1:9" s="5" customFormat="1" ht="15">
      <c r="C50" s="29"/>
      <c r="E50" s="29"/>
      <c r="H50" s="5" t="str">
        <f t="shared" si="0"/>
        <v/>
      </c>
      <c r="I50" s="5" t="str">
        <f t="shared" si="1"/>
        <v/>
      </c>
    </row>
    <row r="51" spans="1:9" s="5" customFormat="1" ht="15">
      <c r="A51" s="4">
        <v>43845</v>
      </c>
      <c r="B51" s="5" t="s">
        <v>11</v>
      </c>
      <c r="C51" s="29"/>
      <c r="E51" s="29"/>
      <c r="H51" s="5" t="str">
        <f t="shared" si="0"/>
        <v/>
      </c>
      <c r="I51" s="5" t="str">
        <f t="shared" si="1"/>
        <v/>
      </c>
    </row>
    <row r="52" spans="1:9" s="5" customFormat="1" ht="15">
      <c r="C52" s="29"/>
      <c r="E52" s="29"/>
      <c r="H52" s="5" t="str">
        <f t="shared" si="0"/>
        <v/>
      </c>
      <c r="I52" s="5" t="str">
        <f t="shared" si="1"/>
        <v/>
      </c>
    </row>
    <row r="53" spans="1:9" s="5" customFormat="1" ht="15">
      <c r="A53" s="4">
        <v>43866</v>
      </c>
      <c r="B53" s="5" t="s">
        <v>16</v>
      </c>
      <c r="C53" s="29"/>
      <c r="D53" s="5" t="s">
        <v>13</v>
      </c>
      <c r="E53" s="29"/>
      <c r="F53" s="5" t="s">
        <v>15</v>
      </c>
      <c r="H53" s="5" t="str">
        <f t="shared" si="0"/>
        <v/>
      </c>
      <c r="I53" s="5" t="str">
        <f t="shared" si="1"/>
        <v/>
      </c>
    </row>
    <row r="54" spans="1:9" s="5" customFormat="1" ht="15">
      <c r="B54" s="5" t="s">
        <v>18</v>
      </c>
      <c r="C54" s="29"/>
      <c r="D54" s="5" t="s">
        <v>13</v>
      </c>
      <c r="E54" s="29"/>
      <c r="F54" s="5" t="s">
        <v>17</v>
      </c>
      <c r="H54" s="5" t="str">
        <f t="shared" si="0"/>
        <v/>
      </c>
      <c r="I54" s="5" t="str">
        <f t="shared" si="1"/>
        <v/>
      </c>
    </row>
    <row r="55" spans="1:9" s="5" customFormat="1" ht="15">
      <c r="B55" s="5" t="s">
        <v>20</v>
      </c>
      <c r="C55" s="29">
        <v>8</v>
      </c>
      <c r="D55" s="5" t="s">
        <v>13</v>
      </c>
      <c r="E55" s="29">
        <v>6</v>
      </c>
      <c r="F55" s="5" t="s">
        <v>19</v>
      </c>
      <c r="H55" s="5">
        <f t="shared" si="0"/>
        <v>3</v>
      </c>
      <c r="I55" s="5">
        <f t="shared" si="1"/>
        <v>0</v>
      </c>
    </row>
    <row r="56" spans="1:9" s="5" customFormat="1" ht="15">
      <c r="B56" s="5" t="s">
        <v>22</v>
      </c>
      <c r="C56" s="29">
        <v>6</v>
      </c>
      <c r="D56" s="5" t="s">
        <v>13</v>
      </c>
      <c r="E56" s="29">
        <v>8</v>
      </c>
      <c r="F56" s="5" t="s">
        <v>21</v>
      </c>
      <c r="H56" s="5">
        <f t="shared" si="0"/>
        <v>0</v>
      </c>
      <c r="I56" s="5">
        <f t="shared" si="1"/>
        <v>3</v>
      </c>
    </row>
    <row r="57" spans="1:9" s="5" customFormat="1" ht="15">
      <c r="C57" s="29"/>
      <c r="E57" s="29"/>
      <c r="H57" s="5" t="str">
        <f t="shared" si="0"/>
        <v/>
      </c>
      <c r="I57" s="5" t="str">
        <f t="shared" si="1"/>
        <v/>
      </c>
    </row>
    <row r="58" spans="1:9" s="2" customFormat="1" ht="15">
      <c r="A58" s="4">
        <v>43873</v>
      </c>
      <c r="B58" s="5" t="s">
        <v>18</v>
      </c>
      <c r="C58" s="29">
        <v>9</v>
      </c>
      <c r="D58" s="5" t="s">
        <v>13</v>
      </c>
      <c r="E58" s="29">
        <v>5</v>
      </c>
      <c r="F58" s="5" t="s">
        <v>15</v>
      </c>
      <c r="H58" s="5">
        <f t="shared" si="0"/>
        <v>3</v>
      </c>
      <c r="I58" s="5">
        <f t="shared" si="1"/>
        <v>0</v>
      </c>
    </row>
    <row r="59" spans="1:9" ht="15">
      <c r="A59" s="5"/>
      <c r="B59" s="5" t="s">
        <v>21</v>
      </c>
      <c r="C59" s="29"/>
      <c r="D59" s="5" t="s">
        <v>13</v>
      </c>
      <c r="E59" s="29"/>
      <c r="F59" s="5" t="s">
        <v>16</v>
      </c>
      <c r="H59" s="5" t="str">
        <f t="shared" si="0"/>
        <v/>
      </c>
      <c r="I59" s="5" t="str">
        <f t="shared" si="1"/>
        <v/>
      </c>
    </row>
    <row r="60" spans="1:9" ht="15">
      <c r="A60" s="5"/>
      <c r="B60" s="5" t="s">
        <v>17</v>
      </c>
      <c r="C60" s="29">
        <v>4</v>
      </c>
      <c r="D60" s="5" t="s">
        <v>13</v>
      </c>
      <c r="E60" s="29">
        <v>10</v>
      </c>
      <c r="F60" s="5" t="s">
        <v>20</v>
      </c>
      <c r="H60" s="5">
        <f t="shared" si="0"/>
        <v>0</v>
      </c>
      <c r="I60" s="5">
        <f t="shared" si="1"/>
        <v>3</v>
      </c>
    </row>
    <row r="61" spans="1:9" ht="15">
      <c r="A61" s="5"/>
      <c r="B61" s="5" t="s">
        <v>19</v>
      </c>
      <c r="C61" s="29">
        <v>8</v>
      </c>
      <c r="D61" s="5" t="s">
        <v>13</v>
      </c>
      <c r="E61" s="29">
        <v>6</v>
      </c>
      <c r="F61" s="5" t="s">
        <v>22</v>
      </c>
      <c r="H61" s="5">
        <f t="shared" si="0"/>
        <v>3</v>
      </c>
      <c r="I61" s="5">
        <f t="shared" si="1"/>
        <v>0</v>
      </c>
    </row>
    <row r="62" spans="1:9" ht="15">
      <c r="A62" s="5"/>
      <c r="B62" s="5"/>
      <c r="C62" s="29"/>
      <c r="D62" s="5"/>
      <c r="E62" s="29"/>
      <c r="F62" s="5"/>
      <c r="H62" s="5" t="str">
        <f t="shared" si="0"/>
        <v/>
      </c>
      <c r="I62" s="5" t="str">
        <f t="shared" si="1"/>
        <v/>
      </c>
    </row>
    <row r="63" spans="1:9" ht="15">
      <c r="A63" s="4">
        <v>43880</v>
      </c>
      <c r="B63" s="5" t="s">
        <v>16</v>
      </c>
      <c r="C63" s="29"/>
      <c r="D63" s="5" t="s">
        <v>13</v>
      </c>
      <c r="E63" s="29"/>
      <c r="F63" s="5" t="s">
        <v>18</v>
      </c>
      <c r="H63" s="5" t="str">
        <f t="shared" si="0"/>
        <v/>
      </c>
      <c r="I63" s="5" t="str">
        <f t="shared" si="1"/>
        <v/>
      </c>
    </row>
    <row r="64" spans="1:9" ht="15">
      <c r="A64" s="5"/>
      <c r="B64" s="5" t="s">
        <v>22</v>
      </c>
      <c r="C64" s="29"/>
      <c r="D64" s="5" t="s">
        <v>13</v>
      </c>
      <c r="E64" s="29"/>
      <c r="F64" s="5" t="s">
        <v>17</v>
      </c>
      <c r="H64" s="5" t="str">
        <f t="shared" si="0"/>
        <v/>
      </c>
      <c r="I64" s="5" t="str">
        <f t="shared" si="1"/>
        <v/>
      </c>
    </row>
    <row r="65" spans="1:9" ht="15">
      <c r="A65" s="5"/>
      <c r="B65" s="5" t="s">
        <v>19</v>
      </c>
      <c r="C65" s="29"/>
      <c r="D65" s="5" t="s">
        <v>13</v>
      </c>
      <c r="E65" s="29"/>
      <c r="F65" s="5" t="s">
        <v>21</v>
      </c>
      <c r="H65" s="5" t="str">
        <f t="shared" si="0"/>
        <v/>
      </c>
      <c r="I65" s="5" t="str">
        <f t="shared" si="1"/>
        <v/>
      </c>
    </row>
    <row r="66" spans="1:9" ht="15">
      <c r="A66" s="5"/>
      <c r="B66" s="5" t="s">
        <v>15</v>
      </c>
      <c r="C66" s="29"/>
      <c r="D66" s="5" t="s">
        <v>13</v>
      </c>
      <c r="E66" s="29"/>
      <c r="F66" s="5" t="s">
        <v>20</v>
      </c>
      <c r="H66" s="5" t="str">
        <f t="shared" si="0"/>
        <v/>
      </c>
      <c r="I66" s="5" t="str">
        <f t="shared" si="1"/>
        <v/>
      </c>
    </row>
    <row r="67" spans="1:9" ht="15">
      <c r="A67" s="5"/>
      <c r="B67" s="5"/>
      <c r="C67" s="29"/>
      <c r="D67" s="5"/>
      <c r="E67" s="29"/>
      <c r="F67" s="5"/>
      <c r="H67" s="5" t="str">
        <f t="shared" si="0"/>
        <v/>
      </c>
      <c r="I67" s="5" t="str">
        <f t="shared" si="1"/>
        <v/>
      </c>
    </row>
    <row r="68" spans="1:9" ht="15">
      <c r="A68" s="5"/>
      <c r="B68" s="5" t="s">
        <v>19</v>
      </c>
      <c r="C68" s="29"/>
      <c r="D68" s="5" t="s">
        <v>13</v>
      </c>
      <c r="E68" s="29"/>
      <c r="F68" s="5" t="s">
        <v>15</v>
      </c>
      <c r="H68" s="5" t="str">
        <f t="shared" si="0"/>
        <v/>
      </c>
      <c r="I68" s="5" t="str">
        <f t="shared" si="1"/>
        <v/>
      </c>
    </row>
    <row r="69" spans="1:9" ht="15">
      <c r="A69" s="4">
        <v>43887</v>
      </c>
      <c r="B69" s="5" t="s">
        <v>17</v>
      </c>
      <c r="C69" s="29"/>
      <c r="D69" s="5" t="s">
        <v>13</v>
      </c>
      <c r="E69" s="29"/>
      <c r="F69" s="5" t="s">
        <v>16</v>
      </c>
      <c r="H69" s="5" t="str">
        <f t="shared" si="0"/>
        <v/>
      </c>
      <c r="I69" s="5" t="str">
        <f t="shared" si="1"/>
        <v/>
      </c>
    </row>
    <row r="70" spans="1:9" ht="15">
      <c r="A70" s="5"/>
      <c r="B70" s="5" t="s">
        <v>21</v>
      </c>
      <c r="C70" s="29"/>
      <c r="D70" s="5" t="s">
        <v>13</v>
      </c>
      <c r="E70" s="29"/>
      <c r="F70" s="5" t="s">
        <v>18</v>
      </c>
      <c r="H70" s="5" t="str">
        <f t="shared" si="0"/>
        <v/>
      </c>
      <c r="I70" s="5" t="str">
        <f t="shared" si="1"/>
        <v/>
      </c>
    </row>
    <row r="71" spans="1:9" ht="15">
      <c r="A71" s="5"/>
      <c r="B71" s="5" t="s">
        <v>20</v>
      </c>
      <c r="C71" s="29"/>
      <c r="D71" s="5" t="s">
        <v>13</v>
      </c>
      <c r="E71" s="29"/>
      <c r="F71" s="5" t="s">
        <v>22</v>
      </c>
      <c r="H71" s="5" t="str">
        <f t="shared" ref="H71:H112" si="2">IF(C71="","",IF(C71&gt;E71,3,IF(C71=E71,1,0)))</f>
        <v/>
      </c>
      <c r="I71" s="5" t="str">
        <f t="shared" ref="I71:I112" si="3">IF(E71="","",IF(E71&gt;C71,3,IF(E71=C71,1,0)))</f>
        <v/>
      </c>
    </row>
    <row r="72" spans="1:9" ht="15">
      <c r="A72" s="5"/>
      <c r="B72" s="5"/>
      <c r="C72" s="29"/>
      <c r="D72" s="5"/>
      <c r="E72" s="29"/>
      <c r="F72" s="5"/>
      <c r="H72" s="5" t="str">
        <f t="shared" si="2"/>
        <v/>
      </c>
      <c r="I72" s="5" t="str">
        <f t="shared" si="3"/>
        <v/>
      </c>
    </row>
    <row r="73" spans="1:9" ht="15">
      <c r="A73" s="5"/>
      <c r="B73" s="5" t="s">
        <v>17</v>
      </c>
      <c r="C73" s="29"/>
      <c r="D73" s="5" t="s">
        <v>13</v>
      </c>
      <c r="E73" s="29"/>
      <c r="F73" s="5" t="s">
        <v>21</v>
      </c>
      <c r="H73" s="5" t="str">
        <f t="shared" si="2"/>
        <v/>
      </c>
      <c r="I73" s="5" t="str">
        <f t="shared" si="3"/>
        <v/>
      </c>
    </row>
    <row r="74" spans="1:9" ht="15">
      <c r="A74" s="4">
        <v>43894</v>
      </c>
      <c r="B74" s="5" t="s">
        <v>16</v>
      </c>
      <c r="C74" s="29"/>
      <c r="D74" s="5" t="s">
        <v>13</v>
      </c>
      <c r="E74" s="29"/>
      <c r="F74" s="5" t="s">
        <v>19</v>
      </c>
      <c r="H74" s="5" t="str">
        <f t="shared" si="2"/>
        <v/>
      </c>
      <c r="I74" s="5" t="str">
        <f t="shared" si="3"/>
        <v/>
      </c>
    </row>
    <row r="75" spans="1:9" ht="15">
      <c r="A75" s="5"/>
      <c r="B75" s="5" t="s">
        <v>15</v>
      </c>
      <c r="C75" s="29"/>
      <c r="D75" s="5" t="s">
        <v>13</v>
      </c>
      <c r="E75" s="29"/>
      <c r="F75" s="5" t="s">
        <v>22</v>
      </c>
      <c r="H75" s="5" t="str">
        <f t="shared" si="2"/>
        <v/>
      </c>
      <c r="I75" s="5" t="str">
        <f t="shared" si="3"/>
        <v/>
      </c>
    </row>
    <row r="76" spans="1:9" ht="15">
      <c r="A76" s="5"/>
      <c r="B76" s="5" t="s">
        <v>18</v>
      </c>
      <c r="C76" s="29"/>
      <c r="D76" s="5" t="s">
        <v>13</v>
      </c>
      <c r="E76" s="29"/>
      <c r="F76" s="5" t="s">
        <v>20</v>
      </c>
      <c r="H76" s="5" t="str">
        <f t="shared" si="2"/>
        <v/>
      </c>
      <c r="I76" s="5" t="str">
        <f t="shared" si="3"/>
        <v/>
      </c>
    </row>
    <row r="77" spans="1:9" ht="15">
      <c r="A77" s="5"/>
      <c r="B77" s="5"/>
      <c r="C77" s="29"/>
      <c r="D77" s="5"/>
      <c r="E77" s="29"/>
      <c r="F77" s="5"/>
      <c r="H77" s="5" t="str">
        <f t="shared" si="2"/>
        <v/>
      </c>
      <c r="I77" s="5" t="str">
        <f t="shared" si="3"/>
        <v/>
      </c>
    </row>
    <row r="78" spans="1:9" ht="15">
      <c r="A78" s="5"/>
      <c r="B78" s="5"/>
      <c r="C78" s="29"/>
      <c r="D78" s="5"/>
      <c r="E78" s="29"/>
      <c r="F78" s="5"/>
      <c r="H78" s="5" t="str">
        <f t="shared" si="2"/>
        <v/>
      </c>
      <c r="I78" s="5" t="str">
        <f t="shared" si="3"/>
        <v/>
      </c>
    </row>
    <row r="79" spans="1:9" ht="15">
      <c r="A79" s="4">
        <v>43922</v>
      </c>
      <c r="B79" s="5" t="s">
        <v>21</v>
      </c>
      <c r="C79" s="29"/>
      <c r="D79" s="5" t="s">
        <v>13</v>
      </c>
      <c r="E79" s="29"/>
      <c r="F79" s="5" t="s">
        <v>20</v>
      </c>
      <c r="H79" s="5" t="str">
        <f t="shared" si="2"/>
        <v/>
      </c>
      <c r="I79" s="5" t="str">
        <f t="shared" si="3"/>
        <v/>
      </c>
    </row>
    <row r="80" spans="1:9" ht="15">
      <c r="A80" s="5"/>
      <c r="B80" s="5" t="s">
        <v>22</v>
      </c>
      <c r="C80" s="29"/>
      <c r="D80" s="5" t="s">
        <v>13</v>
      </c>
      <c r="E80" s="29"/>
      <c r="F80" s="5" t="s">
        <v>16</v>
      </c>
      <c r="H80" s="5" t="str">
        <f t="shared" si="2"/>
        <v/>
      </c>
      <c r="I80" s="5" t="str">
        <f t="shared" si="3"/>
        <v/>
      </c>
    </row>
    <row r="81" spans="1:9" ht="15">
      <c r="A81" s="5"/>
      <c r="B81" s="5" t="s">
        <v>19</v>
      </c>
      <c r="C81" s="29"/>
      <c r="D81" s="5" t="s">
        <v>13</v>
      </c>
      <c r="E81" s="29"/>
      <c r="F81" s="5" t="s">
        <v>18</v>
      </c>
      <c r="H81" s="5" t="str">
        <f t="shared" si="2"/>
        <v/>
      </c>
      <c r="I81" s="5" t="str">
        <f t="shared" si="3"/>
        <v/>
      </c>
    </row>
    <row r="82" spans="1:9" ht="15">
      <c r="A82" s="5"/>
      <c r="B82" s="5" t="s">
        <v>15</v>
      </c>
      <c r="C82" s="29"/>
      <c r="D82" s="5" t="s">
        <v>13</v>
      </c>
      <c r="E82" s="29"/>
      <c r="F82" s="5" t="s">
        <v>17</v>
      </c>
      <c r="H82" s="5" t="str">
        <f t="shared" si="2"/>
        <v/>
      </c>
      <c r="I82" s="5" t="str">
        <f t="shared" si="3"/>
        <v/>
      </c>
    </row>
    <row r="83" spans="1:9" ht="15">
      <c r="A83" s="5"/>
      <c r="B83" s="5"/>
      <c r="C83" s="29"/>
      <c r="D83" s="5"/>
      <c r="E83" s="29"/>
      <c r="F83" s="5"/>
      <c r="H83" s="5" t="str">
        <f t="shared" si="2"/>
        <v/>
      </c>
      <c r="I83" s="5" t="str">
        <f t="shared" si="3"/>
        <v/>
      </c>
    </row>
    <row r="84" spans="1:9" ht="15">
      <c r="A84" s="4">
        <v>43929</v>
      </c>
      <c r="B84" s="5" t="s">
        <v>17</v>
      </c>
      <c r="C84" s="29"/>
      <c r="D84" s="5" t="s">
        <v>13</v>
      </c>
      <c r="E84" s="29"/>
      <c r="F84" s="5" t="s">
        <v>19</v>
      </c>
      <c r="H84" s="5" t="str">
        <f t="shared" si="2"/>
        <v/>
      </c>
      <c r="I84" s="5" t="str">
        <f t="shared" si="3"/>
        <v/>
      </c>
    </row>
    <row r="85" spans="1:9" ht="15">
      <c r="A85" s="5"/>
      <c r="B85" s="5" t="s">
        <v>18</v>
      </c>
      <c r="C85" s="29"/>
      <c r="D85" s="5" t="s">
        <v>13</v>
      </c>
      <c r="E85" s="29"/>
      <c r="F85" s="5" t="s">
        <v>22</v>
      </c>
      <c r="H85" s="5" t="str">
        <f t="shared" si="2"/>
        <v/>
      </c>
      <c r="I85" s="5" t="str">
        <f t="shared" si="3"/>
        <v/>
      </c>
    </row>
    <row r="86" spans="1:9" ht="15">
      <c r="A86" s="5"/>
      <c r="B86" s="5" t="s">
        <v>16</v>
      </c>
      <c r="C86" s="29"/>
      <c r="D86" s="5" t="s">
        <v>13</v>
      </c>
      <c r="E86" s="29"/>
      <c r="F86" s="5" t="s">
        <v>20</v>
      </c>
      <c r="H86" s="5" t="str">
        <f t="shared" si="2"/>
        <v/>
      </c>
      <c r="I86" s="5" t="str">
        <f t="shared" si="3"/>
        <v/>
      </c>
    </row>
    <row r="87" spans="1:9" ht="15">
      <c r="A87" s="5"/>
      <c r="B87" s="5" t="s">
        <v>15</v>
      </c>
      <c r="C87" s="29"/>
      <c r="D87" s="5" t="s">
        <v>13</v>
      </c>
      <c r="E87" s="29"/>
      <c r="F87" s="5" t="s">
        <v>21</v>
      </c>
      <c r="H87" s="5" t="str">
        <f t="shared" si="2"/>
        <v/>
      </c>
      <c r="I87" s="5" t="str">
        <f t="shared" si="3"/>
        <v/>
      </c>
    </row>
    <row r="88" spans="1:9" ht="15">
      <c r="H88" s="5" t="str">
        <f t="shared" si="2"/>
        <v/>
      </c>
      <c r="I88" s="5" t="str">
        <f t="shared" si="3"/>
        <v/>
      </c>
    </row>
    <row r="89" spans="1:9" ht="15">
      <c r="H89" s="5" t="str">
        <f t="shared" si="2"/>
        <v/>
      </c>
      <c r="I89" s="5" t="str">
        <f t="shared" si="3"/>
        <v/>
      </c>
    </row>
    <row r="90" spans="1:9" ht="15">
      <c r="H90" s="5" t="str">
        <f t="shared" si="2"/>
        <v/>
      </c>
      <c r="I90" s="5" t="str">
        <f t="shared" si="3"/>
        <v/>
      </c>
    </row>
    <row r="91" spans="1:9" ht="15">
      <c r="H91" s="5" t="str">
        <f t="shared" si="2"/>
        <v/>
      </c>
      <c r="I91" s="5" t="str">
        <f t="shared" si="3"/>
        <v/>
      </c>
    </row>
    <row r="92" spans="1:9" ht="15">
      <c r="H92" s="5" t="str">
        <f t="shared" si="2"/>
        <v/>
      </c>
      <c r="I92" s="5" t="str">
        <f t="shared" si="3"/>
        <v/>
      </c>
    </row>
    <row r="93" spans="1:9" ht="15">
      <c r="H93" s="5" t="str">
        <f t="shared" si="2"/>
        <v/>
      </c>
      <c r="I93" s="5" t="str">
        <f t="shared" si="3"/>
        <v/>
      </c>
    </row>
    <row r="94" spans="1:9" ht="15">
      <c r="H94" s="5" t="str">
        <f t="shared" si="2"/>
        <v/>
      </c>
      <c r="I94" s="5" t="str">
        <f t="shared" si="3"/>
        <v/>
      </c>
    </row>
    <row r="95" spans="1:9" ht="15">
      <c r="H95" s="5" t="str">
        <f t="shared" si="2"/>
        <v/>
      </c>
      <c r="I95" s="5" t="str">
        <f t="shared" si="3"/>
        <v/>
      </c>
    </row>
    <row r="96" spans="1:9" ht="15">
      <c r="H96" s="5" t="str">
        <f t="shared" si="2"/>
        <v/>
      </c>
      <c r="I96" s="5" t="str">
        <f t="shared" si="3"/>
        <v/>
      </c>
    </row>
    <row r="97" spans="8:9" ht="15">
      <c r="H97" s="5" t="str">
        <f t="shared" si="2"/>
        <v/>
      </c>
      <c r="I97" s="5" t="str">
        <f t="shared" si="3"/>
        <v/>
      </c>
    </row>
    <row r="98" spans="8:9" ht="15">
      <c r="H98" s="5" t="str">
        <f t="shared" si="2"/>
        <v/>
      </c>
      <c r="I98" s="5" t="str">
        <f t="shared" si="3"/>
        <v/>
      </c>
    </row>
    <row r="99" spans="8:9" ht="15">
      <c r="H99" s="5" t="str">
        <f t="shared" si="2"/>
        <v/>
      </c>
      <c r="I99" s="5" t="str">
        <f t="shared" si="3"/>
        <v/>
      </c>
    </row>
    <row r="100" spans="8:9" ht="15">
      <c r="H100" s="5" t="str">
        <f t="shared" si="2"/>
        <v/>
      </c>
      <c r="I100" s="5" t="str">
        <f t="shared" si="3"/>
        <v/>
      </c>
    </row>
    <row r="101" spans="8:9" ht="15">
      <c r="H101" s="5" t="str">
        <f t="shared" si="2"/>
        <v/>
      </c>
      <c r="I101" s="5" t="str">
        <f t="shared" si="3"/>
        <v/>
      </c>
    </row>
    <row r="102" spans="8:9" ht="15">
      <c r="H102" s="5" t="str">
        <f t="shared" si="2"/>
        <v/>
      </c>
      <c r="I102" s="5" t="str">
        <f t="shared" si="3"/>
        <v/>
      </c>
    </row>
    <row r="103" spans="8:9" ht="15">
      <c r="H103" s="5" t="str">
        <f t="shared" si="2"/>
        <v/>
      </c>
      <c r="I103" s="5" t="str">
        <f t="shared" si="3"/>
        <v/>
      </c>
    </row>
    <row r="104" spans="8:9" ht="15">
      <c r="H104" s="5" t="str">
        <f t="shared" si="2"/>
        <v/>
      </c>
      <c r="I104" s="5" t="str">
        <f t="shared" si="3"/>
        <v/>
      </c>
    </row>
    <row r="105" spans="8:9" ht="15">
      <c r="H105" s="5" t="str">
        <f t="shared" si="2"/>
        <v/>
      </c>
      <c r="I105" s="5" t="str">
        <f t="shared" si="3"/>
        <v/>
      </c>
    </row>
    <row r="106" spans="8:9" ht="15">
      <c r="H106" s="5" t="str">
        <f t="shared" si="2"/>
        <v/>
      </c>
      <c r="I106" s="5" t="str">
        <f t="shared" si="3"/>
        <v/>
      </c>
    </row>
    <row r="107" spans="8:9" ht="15">
      <c r="H107" s="5" t="str">
        <f t="shared" si="2"/>
        <v/>
      </c>
      <c r="I107" s="5" t="str">
        <f t="shared" si="3"/>
        <v/>
      </c>
    </row>
    <row r="108" spans="8:9" ht="15">
      <c r="H108" s="5" t="str">
        <f t="shared" si="2"/>
        <v/>
      </c>
      <c r="I108" s="5" t="str">
        <f t="shared" si="3"/>
        <v/>
      </c>
    </row>
    <row r="109" spans="8:9" ht="15">
      <c r="H109" s="5" t="str">
        <f t="shared" si="2"/>
        <v/>
      </c>
      <c r="I109" s="5" t="str">
        <f t="shared" si="3"/>
        <v/>
      </c>
    </row>
    <row r="110" spans="8:9" ht="15">
      <c r="H110" s="5" t="str">
        <f t="shared" si="2"/>
        <v/>
      </c>
      <c r="I110" s="5" t="str">
        <f t="shared" si="3"/>
        <v/>
      </c>
    </row>
    <row r="111" spans="8:9" ht="15">
      <c r="H111" s="5" t="str">
        <f t="shared" si="2"/>
        <v/>
      </c>
      <c r="I111" s="5" t="str">
        <f t="shared" si="3"/>
        <v/>
      </c>
    </row>
    <row r="112" spans="8:9" ht="15">
      <c r="H112" s="5" t="str">
        <f t="shared" si="2"/>
        <v/>
      </c>
      <c r="I112" s="5" t="str">
        <f t="shared" si="3"/>
        <v/>
      </c>
    </row>
  </sheetData>
  <sheetProtection password="D2DF" sheet="1" objects="1" scenarios="1" selectLockedCell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13"/>
  <sheetViews>
    <sheetView topLeftCell="A60" workbookViewId="0">
      <selection activeCell="E80" sqref="E80"/>
    </sheetView>
  </sheetViews>
  <sheetFormatPr defaultColWidth="8.85546875" defaultRowHeight="12.75"/>
  <cols>
    <col min="1" max="1" width="12.85546875" customWidth="1"/>
    <col min="2" max="2" width="27.42578125" customWidth="1"/>
    <col min="3" max="3" width="3.85546875" style="27" customWidth="1"/>
    <col min="4" max="4" width="5" customWidth="1"/>
    <col min="5" max="5" width="3.85546875" style="27" customWidth="1"/>
    <col min="6" max="6" width="27.42578125" customWidth="1"/>
    <col min="8" max="9" width="0" hidden="1" customWidth="1"/>
  </cols>
  <sheetData>
    <row r="1" spans="1:9">
      <c r="C1"/>
      <c r="E1"/>
    </row>
    <row r="2" spans="1:9" s="1" customFormat="1" ht="30" customHeight="1">
      <c r="A2" s="31" t="s">
        <v>36</v>
      </c>
      <c r="B2" s="31"/>
      <c r="C2" s="31"/>
      <c r="D2" s="31"/>
      <c r="E2" s="31"/>
      <c r="F2" s="31"/>
    </row>
    <row r="3" spans="1:9" s="1" customFormat="1" ht="30" customHeight="1">
      <c r="A3" s="31" t="s">
        <v>37</v>
      </c>
      <c r="B3" s="31"/>
      <c r="C3" s="31"/>
      <c r="D3" s="31"/>
      <c r="E3" s="31"/>
      <c r="F3" s="31"/>
    </row>
    <row r="4" spans="1:9" s="1" customFormat="1" ht="30" customHeight="1"/>
    <row r="5" spans="1:9" s="1" customFormat="1" ht="30" customHeight="1">
      <c r="A5" s="31" t="s">
        <v>35</v>
      </c>
      <c r="B5" s="31"/>
      <c r="C5" s="31"/>
      <c r="D5" s="31"/>
      <c r="E5" s="31"/>
      <c r="F5" s="31"/>
    </row>
    <row r="6" spans="1:9" s="3" customFormat="1" ht="24.95" customHeight="1">
      <c r="A6" s="3" t="s">
        <v>0</v>
      </c>
    </row>
    <row r="7" spans="1:9" s="5" customFormat="1" ht="15">
      <c r="A7" s="4">
        <v>43747</v>
      </c>
      <c r="B7" s="5" t="s">
        <v>24</v>
      </c>
      <c r="C7" s="29">
        <v>6</v>
      </c>
      <c r="D7" s="5" t="s">
        <v>13</v>
      </c>
      <c r="E7" s="29">
        <v>8</v>
      </c>
      <c r="F7" s="5" t="s">
        <v>25</v>
      </c>
      <c r="H7" s="5">
        <f>IF(C7="","",IF(C7&gt;E7,3,IF(C7=E7,1,0)))</f>
        <v>0</v>
      </c>
      <c r="I7" s="5">
        <f>IF(E7="","",IF(E7&gt;C7,3,IF(E7=C7,1,0)))</f>
        <v>3</v>
      </c>
    </row>
    <row r="8" spans="1:9" s="5" customFormat="1" ht="15">
      <c r="B8" s="5" t="s">
        <v>26</v>
      </c>
      <c r="C8" s="29">
        <v>8</v>
      </c>
      <c r="D8" s="5" t="s">
        <v>13</v>
      </c>
      <c r="E8" s="29">
        <v>6</v>
      </c>
      <c r="F8" s="5" t="s">
        <v>27</v>
      </c>
      <c r="H8" s="5">
        <f t="shared" ref="H8:H71" si="0">IF(C8="","",IF(C8&gt;E8,3,IF(C8=E8,1,0)))</f>
        <v>3</v>
      </c>
      <c r="I8" s="5">
        <f t="shared" ref="I8:I71" si="1">IF(E8="","",IF(E8&gt;C8,3,IF(E8=C8,1,0)))</f>
        <v>0</v>
      </c>
    </row>
    <row r="9" spans="1:9" s="5" customFormat="1" ht="15">
      <c r="B9" s="5" t="s">
        <v>28</v>
      </c>
      <c r="C9" s="29">
        <v>5</v>
      </c>
      <c r="D9" s="5" t="s">
        <v>13</v>
      </c>
      <c r="E9" s="29">
        <v>9</v>
      </c>
      <c r="F9" s="5" t="s">
        <v>29</v>
      </c>
      <c r="H9" s="5">
        <f t="shared" si="0"/>
        <v>0</v>
      </c>
      <c r="I9" s="5">
        <f t="shared" si="1"/>
        <v>3</v>
      </c>
    </row>
    <row r="10" spans="1:9" s="5" customFormat="1" ht="15">
      <c r="B10" s="5" t="s">
        <v>30</v>
      </c>
      <c r="C10" s="29">
        <v>11</v>
      </c>
      <c r="D10" s="5" t="s">
        <v>13</v>
      </c>
      <c r="E10" s="29">
        <v>3</v>
      </c>
      <c r="F10" s="5" t="s">
        <v>31</v>
      </c>
      <c r="H10" s="5">
        <f t="shared" si="0"/>
        <v>3</v>
      </c>
      <c r="I10" s="5">
        <f t="shared" si="1"/>
        <v>0</v>
      </c>
    </row>
    <row r="11" spans="1:9" s="5" customFormat="1" ht="15">
      <c r="B11" s="5" t="s">
        <v>16</v>
      </c>
      <c r="C11" s="29"/>
      <c r="D11" s="5" t="s">
        <v>13</v>
      </c>
      <c r="E11" s="29"/>
      <c r="F11" s="5" t="s">
        <v>32</v>
      </c>
      <c r="H11" s="5" t="str">
        <f t="shared" si="0"/>
        <v/>
      </c>
      <c r="I11" s="5" t="str">
        <f t="shared" si="1"/>
        <v/>
      </c>
    </row>
    <row r="12" spans="1:9" s="5" customFormat="1" ht="15">
      <c r="C12" s="29"/>
      <c r="D12" s="5" t="s">
        <v>33</v>
      </c>
      <c r="E12" s="29"/>
      <c r="H12" s="5" t="str">
        <f t="shared" si="0"/>
        <v/>
      </c>
      <c r="I12" s="5" t="str">
        <f t="shared" si="1"/>
        <v/>
      </c>
    </row>
    <row r="13" spans="1:9" s="5" customFormat="1" ht="15">
      <c r="A13" s="4">
        <v>43754</v>
      </c>
      <c r="B13" s="5" t="s">
        <v>24</v>
      </c>
      <c r="C13" s="29">
        <v>11</v>
      </c>
      <c r="D13" s="5" t="s">
        <v>13</v>
      </c>
      <c r="E13" s="29">
        <v>3</v>
      </c>
      <c r="F13" s="5" t="s">
        <v>32</v>
      </c>
      <c r="H13" s="5">
        <f t="shared" si="0"/>
        <v>3</v>
      </c>
      <c r="I13" s="5">
        <f t="shared" si="1"/>
        <v>0</v>
      </c>
    </row>
    <row r="14" spans="1:9" s="5" customFormat="1" ht="15">
      <c r="B14" s="5" t="s">
        <v>25</v>
      </c>
      <c r="C14" s="29">
        <v>8</v>
      </c>
      <c r="D14" s="5" t="s">
        <v>13</v>
      </c>
      <c r="E14" s="29">
        <v>6</v>
      </c>
      <c r="F14" s="5" t="s">
        <v>30</v>
      </c>
      <c r="H14" s="5">
        <f t="shared" si="0"/>
        <v>3</v>
      </c>
      <c r="I14" s="5">
        <f t="shared" si="1"/>
        <v>0</v>
      </c>
    </row>
    <row r="15" spans="1:9" s="5" customFormat="1" ht="15">
      <c r="B15" s="5" t="s">
        <v>29</v>
      </c>
      <c r="C15" s="29">
        <v>10</v>
      </c>
      <c r="D15" s="5" t="s">
        <v>13</v>
      </c>
      <c r="E15" s="29">
        <v>4</v>
      </c>
      <c r="F15" s="5" t="s">
        <v>31</v>
      </c>
      <c r="H15" s="5">
        <f t="shared" si="0"/>
        <v>3</v>
      </c>
      <c r="I15" s="5">
        <f t="shared" si="1"/>
        <v>0</v>
      </c>
    </row>
    <row r="16" spans="1:9" s="5" customFormat="1" ht="15">
      <c r="B16" s="5" t="s">
        <v>27</v>
      </c>
      <c r="C16" s="29">
        <v>6</v>
      </c>
      <c r="D16" s="5" t="s">
        <v>13</v>
      </c>
      <c r="E16" s="29">
        <v>8</v>
      </c>
      <c r="F16" s="5" t="s">
        <v>28</v>
      </c>
      <c r="H16" s="5">
        <f t="shared" si="0"/>
        <v>0</v>
      </c>
      <c r="I16" s="5">
        <f t="shared" si="1"/>
        <v>3</v>
      </c>
    </row>
    <row r="17" spans="1:9" s="5" customFormat="1" ht="15">
      <c r="B17" s="5" t="s">
        <v>16</v>
      </c>
      <c r="C17" s="29"/>
      <c r="D17" s="5" t="s">
        <v>13</v>
      </c>
      <c r="E17" s="29"/>
      <c r="F17" s="5" t="s">
        <v>26</v>
      </c>
      <c r="H17" s="5" t="str">
        <f t="shared" si="0"/>
        <v/>
      </c>
      <c r="I17" s="5" t="str">
        <f t="shared" si="1"/>
        <v/>
      </c>
    </row>
    <row r="18" spans="1:9" s="5" customFormat="1" ht="15">
      <c r="C18" s="29"/>
      <c r="E18" s="29"/>
      <c r="H18" s="5" t="str">
        <f t="shared" si="0"/>
        <v/>
      </c>
      <c r="I18" s="5" t="str">
        <f t="shared" si="1"/>
        <v/>
      </c>
    </row>
    <row r="19" spans="1:9" s="5" customFormat="1" ht="15">
      <c r="A19" s="4">
        <v>43761</v>
      </c>
      <c r="B19" s="5" t="s">
        <v>32</v>
      </c>
      <c r="C19" s="29">
        <v>6</v>
      </c>
      <c r="D19" s="5" t="s">
        <v>13</v>
      </c>
      <c r="E19" s="29">
        <v>8</v>
      </c>
      <c r="F19" s="5" t="s">
        <v>25</v>
      </c>
      <c r="H19" s="5">
        <f t="shared" si="0"/>
        <v>0</v>
      </c>
      <c r="I19" s="5">
        <f t="shared" si="1"/>
        <v>3</v>
      </c>
    </row>
    <row r="20" spans="1:9" s="5" customFormat="1" ht="15">
      <c r="B20" s="5" t="s">
        <v>26</v>
      </c>
      <c r="C20" s="29">
        <v>9</v>
      </c>
      <c r="D20" s="5" t="s">
        <v>13</v>
      </c>
      <c r="E20" s="29">
        <v>5</v>
      </c>
      <c r="F20" s="5" t="s">
        <v>24</v>
      </c>
      <c r="H20" s="5">
        <f t="shared" si="0"/>
        <v>3</v>
      </c>
      <c r="I20" s="5">
        <f t="shared" si="1"/>
        <v>0</v>
      </c>
    </row>
    <row r="21" spans="1:9" s="5" customFormat="1" ht="15">
      <c r="B21" s="5" t="s">
        <v>31</v>
      </c>
      <c r="C21" s="29">
        <v>3</v>
      </c>
      <c r="D21" s="5" t="s">
        <v>13</v>
      </c>
      <c r="E21" s="29">
        <v>11</v>
      </c>
      <c r="F21" s="5" t="s">
        <v>27</v>
      </c>
      <c r="H21" s="5">
        <f t="shared" si="0"/>
        <v>0</v>
      </c>
      <c r="I21" s="5">
        <f t="shared" si="1"/>
        <v>3</v>
      </c>
    </row>
    <row r="22" spans="1:9" s="5" customFormat="1" ht="15">
      <c r="B22" s="5" t="s">
        <v>29</v>
      </c>
      <c r="C22" s="29">
        <v>6</v>
      </c>
      <c r="D22" s="5" t="s">
        <v>13</v>
      </c>
      <c r="E22" s="29">
        <v>8</v>
      </c>
      <c r="F22" s="5" t="s">
        <v>30</v>
      </c>
      <c r="H22" s="5">
        <f t="shared" si="0"/>
        <v>0</v>
      </c>
      <c r="I22" s="5">
        <f t="shared" si="1"/>
        <v>3</v>
      </c>
    </row>
    <row r="23" spans="1:9" s="5" customFormat="1" ht="15">
      <c r="B23" s="5" t="s">
        <v>16</v>
      </c>
      <c r="C23" s="29"/>
      <c r="D23" s="5" t="s">
        <v>13</v>
      </c>
      <c r="E23" s="29"/>
      <c r="F23" s="5" t="s">
        <v>28</v>
      </c>
      <c r="H23" s="5" t="str">
        <f t="shared" si="0"/>
        <v/>
      </c>
      <c r="I23" s="5" t="str">
        <f t="shared" si="1"/>
        <v/>
      </c>
    </row>
    <row r="24" spans="1:9" s="5" customFormat="1" ht="15">
      <c r="C24" s="29"/>
      <c r="E24" s="29"/>
      <c r="H24" s="5" t="str">
        <f t="shared" si="0"/>
        <v/>
      </c>
      <c r="I24" s="5" t="str">
        <f t="shared" si="1"/>
        <v/>
      </c>
    </row>
    <row r="25" spans="1:9" s="5" customFormat="1" ht="15">
      <c r="A25" s="4">
        <v>43768</v>
      </c>
      <c r="B25" s="5" t="s">
        <v>24</v>
      </c>
      <c r="C25" s="29">
        <v>9</v>
      </c>
      <c r="D25" s="5" t="s">
        <v>13</v>
      </c>
      <c r="E25" s="29">
        <v>5</v>
      </c>
      <c r="F25" s="5" t="s">
        <v>28</v>
      </c>
      <c r="H25" s="5">
        <f t="shared" si="0"/>
        <v>3</v>
      </c>
      <c r="I25" s="5">
        <f t="shared" si="1"/>
        <v>0</v>
      </c>
    </row>
    <row r="26" spans="1:9" s="5" customFormat="1" ht="15">
      <c r="B26" s="5" t="s">
        <v>25</v>
      </c>
      <c r="C26" s="29">
        <v>6</v>
      </c>
      <c r="D26" s="5" t="s">
        <v>13</v>
      </c>
      <c r="E26" s="29">
        <v>8</v>
      </c>
      <c r="F26" s="5" t="s">
        <v>26</v>
      </c>
      <c r="H26" s="5">
        <f t="shared" si="0"/>
        <v>0</v>
      </c>
      <c r="I26" s="5">
        <f t="shared" si="1"/>
        <v>3</v>
      </c>
    </row>
    <row r="27" spans="1:9" s="5" customFormat="1" ht="15">
      <c r="B27" s="5" t="s">
        <v>32</v>
      </c>
      <c r="C27" s="29">
        <v>4</v>
      </c>
      <c r="D27" s="5" t="s">
        <v>13</v>
      </c>
      <c r="E27" s="29">
        <v>10</v>
      </c>
      <c r="F27" s="5" t="s">
        <v>30</v>
      </c>
      <c r="H27" s="5">
        <f t="shared" si="0"/>
        <v>0</v>
      </c>
      <c r="I27" s="5">
        <f t="shared" si="1"/>
        <v>3</v>
      </c>
    </row>
    <row r="28" spans="1:9" s="5" customFormat="1" ht="15">
      <c r="B28" s="5" t="s">
        <v>27</v>
      </c>
      <c r="C28" s="29">
        <v>10</v>
      </c>
      <c r="D28" s="5" t="s">
        <v>13</v>
      </c>
      <c r="E28" s="29">
        <v>4</v>
      </c>
      <c r="F28" s="5" t="s">
        <v>29</v>
      </c>
      <c r="H28" s="5">
        <f t="shared" si="0"/>
        <v>3</v>
      </c>
      <c r="I28" s="5">
        <f t="shared" si="1"/>
        <v>0</v>
      </c>
    </row>
    <row r="29" spans="1:9" s="5" customFormat="1" ht="15">
      <c r="B29" s="5" t="s">
        <v>16</v>
      </c>
      <c r="C29" s="29"/>
      <c r="D29" s="5" t="s">
        <v>13</v>
      </c>
      <c r="E29" s="29"/>
      <c r="F29" s="5" t="s">
        <v>31</v>
      </c>
      <c r="H29" s="5" t="str">
        <f t="shared" si="0"/>
        <v/>
      </c>
      <c r="I29" s="5" t="str">
        <f t="shared" si="1"/>
        <v/>
      </c>
    </row>
    <row r="30" spans="1:9" s="5" customFormat="1" ht="15">
      <c r="C30" s="29"/>
      <c r="E30" s="29"/>
      <c r="H30" s="5" t="str">
        <f t="shared" si="0"/>
        <v/>
      </c>
      <c r="I30" s="5" t="str">
        <f t="shared" si="1"/>
        <v/>
      </c>
    </row>
    <row r="31" spans="1:9" s="5" customFormat="1" ht="15">
      <c r="A31" s="4">
        <v>43775</v>
      </c>
      <c r="B31" s="5" t="s">
        <v>26</v>
      </c>
      <c r="C31" s="29">
        <v>10</v>
      </c>
      <c r="D31" s="5" t="s">
        <v>13</v>
      </c>
      <c r="E31" s="29">
        <v>4</v>
      </c>
      <c r="F31" s="5" t="s">
        <v>32</v>
      </c>
      <c r="H31" s="5">
        <f t="shared" si="0"/>
        <v>3</v>
      </c>
      <c r="I31" s="5">
        <f t="shared" si="1"/>
        <v>0</v>
      </c>
    </row>
    <row r="32" spans="1:9" s="5" customFormat="1" ht="15">
      <c r="B32" s="5" t="s">
        <v>28</v>
      </c>
      <c r="C32" s="29">
        <v>3</v>
      </c>
      <c r="D32" s="5" t="s">
        <v>13</v>
      </c>
      <c r="E32" s="29">
        <v>11</v>
      </c>
      <c r="F32" s="5" t="s">
        <v>25</v>
      </c>
      <c r="H32" s="5">
        <f t="shared" si="0"/>
        <v>0</v>
      </c>
      <c r="I32" s="5">
        <f t="shared" si="1"/>
        <v>3</v>
      </c>
    </row>
    <row r="33" spans="1:9" s="5" customFormat="1" ht="15">
      <c r="B33" s="5" t="s">
        <v>31</v>
      </c>
      <c r="C33" s="29">
        <v>3</v>
      </c>
      <c r="D33" s="5" t="s">
        <v>13</v>
      </c>
      <c r="E33" s="29">
        <v>11</v>
      </c>
      <c r="F33" s="5" t="s">
        <v>24</v>
      </c>
      <c r="H33" s="5">
        <f t="shared" si="0"/>
        <v>0</v>
      </c>
      <c r="I33" s="5">
        <f t="shared" si="1"/>
        <v>3</v>
      </c>
    </row>
    <row r="34" spans="1:9" s="5" customFormat="1" ht="15">
      <c r="B34" s="5" t="s">
        <v>30</v>
      </c>
      <c r="C34" s="29">
        <v>8</v>
      </c>
      <c r="D34" s="5" t="s">
        <v>13</v>
      </c>
      <c r="E34" s="29">
        <v>6</v>
      </c>
      <c r="F34" s="5" t="s">
        <v>27</v>
      </c>
      <c r="H34" s="5">
        <f t="shared" si="0"/>
        <v>3</v>
      </c>
      <c r="I34" s="5">
        <f t="shared" si="1"/>
        <v>0</v>
      </c>
    </row>
    <row r="35" spans="1:9" s="5" customFormat="1" ht="15">
      <c r="B35" s="5" t="s">
        <v>16</v>
      </c>
      <c r="C35" s="29"/>
      <c r="D35" s="5" t="s">
        <v>13</v>
      </c>
      <c r="E35" s="29"/>
      <c r="F35" s="5" t="s">
        <v>29</v>
      </c>
      <c r="H35" s="5" t="str">
        <f t="shared" si="0"/>
        <v/>
      </c>
      <c r="I35" s="5" t="str">
        <f t="shared" si="1"/>
        <v/>
      </c>
    </row>
    <row r="36" spans="1:9" s="5" customFormat="1" ht="15">
      <c r="C36" s="29"/>
      <c r="E36" s="29"/>
      <c r="H36" s="5" t="str">
        <f t="shared" si="0"/>
        <v/>
      </c>
      <c r="I36" s="5" t="str">
        <f t="shared" si="1"/>
        <v/>
      </c>
    </row>
    <row r="37" spans="1:9" s="5" customFormat="1" ht="15">
      <c r="A37" s="4">
        <v>43782</v>
      </c>
      <c r="B37" s="5" t="s">
        <v>24</v>
      </c>
      <c r="C37" s="29">
        <v>6</v>
      </c>
      <c r="D37" s="5" t="s">
        <v>13</v>
      </c>
      <c r="E37" s="29">
        <v>8</v>
      </c>
      <c r="F37" s="5" t="s">
        <v>29</v>
      </c>
      <c r="H37" s="5">
        <f t="shared" si="0"/>
        <v>0</v>
      </c>
      <c r="I37" s="5">
        <f t="shared" si="1"/>
        <v>3</v>
      </c>
    </row>
    <row r="38" spans="1:9" s="5" customFormat="1" ht="15">
      <c r="B38" s="5" t="s">
        <v>25</v>
      </c>
      <c r="C38" s="29">
        <v>11</v>
      </c>
      <c r="D38" s="5" t="s">
        <v>13</v>
      </c>
      <c r="E38" s="29">
        <v>3</v>
      </c>
      <c r="F38" s="5" t="s">
        <v>31</v>
      </c>
      <c r="H38" s="5">
        <f t="shared" si="0"/>
        <v>3</v>
      </c>
      <c r="I38" s="5">
        <f t="shared" si="1"/>
        <v>0</v>
      </c>
    </row>
    <row r="39" spans="1:9" s="5" customFormat="1" ht="15">
      <c r="B39" s="5" t="s">
        <v>32</v>
      </c>
      <c r="C39" s="29">
        <v>3</v>
      </c>
      <c r="D39" s="5" t="s">
        <v>13</v>
      </c>
      <c r="E39" s="29">
        <v>11</v>
      </c>
      <c r="F39" s="5" t="s">
        <v>28</v>
      </c>
      <c r="H39" s="5">
        <f t="shared" si="0"/>
        <v>0</v>
      </c>
      <c r="I39" s="5">
        <f t="shared" si="1"/>
        <v>3</v>
      </c>
    </row>
    <row r="40" spans="1:9" s="5" customFormat="1" ht="15">
      <c r="B40" s="5" t="s">
        <v>26</v>
      </c>
      <c r="C40" s="29">
        <v>11</v>
      </c>
      <c r="D40" s="5" t="s">
        <v>13</v>
      </c>
      <c r="E40" s="29">
        <v>3</v>
      </c>
      <c r="F40" s="5" t="s">
        <v>30</v>
      </c>
      <c r="H40" s="5">
        <f t="shared" si="0"/>
        <v>3</v>
      </c>
      <c r="I40" s="5">
        <f t="shared" si="1"/>
        <v>0</v>
      </c>
    </row>
    <row r="41" spans="1:9" s="5" customFormat="1" ht="15">
      <c r="B41" s="5" t="s">
        <v>16</v>
      </c>
      <c r="C41" s="29"/>
      <c r="D41" s="5" t="s">
        <v>13</v>
      </c>
      <c r="E41" s="29"/>
      <c r="F41" s="5" t="s">
        <v>27</v>
      </c>
      <c r="H41" s="5" t="str">
        <f t="shared" si="0"/>
        <v/>
      </c>
      <c r="I41" s="5" t="str">
        <f t="shared" si="1"/>
        <v/>
      </c>
    </row>
    <row r="42" spans="1:9" s="5" customFormat="1" ht="15">
      <c r="C42" s="29"/>
      <c r="E42" s="29"/>
      <c r="H42" s="5" t="str">
        <f t="shared" si="0"/>
        <v/>
      </c>
      <c r="I42" s="5" t="str">
        <f t="shared" si="1"/>
        <v/>
      </c>
    </row>
    <row r="43" spans="1:9" s="5" customFormat="1" ht="15">
      <c r="A43" s="4">
        <v>43796</v>
      </c>
      <c r="B43" s="5" t="s">
        <v>28</v>
      </c>
      <c r="C43" s="29">
        <v>7</v>
      </c>
      <c r="D43" s="5" t="s">
        <v>13</v>
      </c>
      <c r="E43" s="29">
        <v>7</v>
      </c>
      <c r="F43" s="5" t="s">
        <v>26</v>
      </c>
      <c r="H43" s="5">
        <f t="shared" si="0"/>
        <v>1</v>
      </c>
      <c r="I43" s="5">
        <f t="shared" si="1"/>
        <v>1</v>
      </c>
    </row>
    <row r="44" spans="1:9" s="5" customFormat="1" ht="15">
      <c r="B44" s="5" t="s">
        <v>31</v>
      </c>
      <c r="C44" s="29">
        <v>8</v>
      </c>
      <c r="D44" s="5" t="s">
        <v>13</v>
      </c>
      <c r="E44" s="29">
        <v>6</v>
      </c>
      <c r="F44" s="5" t="s">
        <v>32</v>
      </c>
      <c r="H44" s="5">
        <f t="shared" si="0"/>
        <v>3</v>
      </c>
      <c r="I44" s="5">
        <f t="shared" si="1"/>
        <v>0</v>
      </c>
    </row>
    <row r="45" spans="1:9" s="5" customFormat="1" ht="15">
      <c r="B45" s="5" t="s">
        <v>29</v>
      </c>
      <c r="C45" s="29">
        <v>3</v>
      </c>
      <c r="D45" s="5" t="s">
        <v>13</v>
      </c>
      <c r="E45" s="29">
        <v>11</v>
      </c>
      <c r="F45" s="5" t="s">
        <v>25</v>
      </c>
      <c r="H45" s="5">
        <f t="shared" si="0"/>
        <v>0</v>
      </c>
      <c r="I45" s="5">
        <f t="shared" si="1"/>
        <v>3</v>
      </c>
    </row>
    <row r="46" spans="1:9" s="5" customFormat="1" ht="15">
      <c r="B46" s="5" t="s">
        <v>27</v>
      </c>
      <c r="C46" s="29">
        <v>7</v>
      </c>
      <c r="D46" s="5" t="s">
        <v>13</v>
      </c>
      <c r="E46" s="29">
        <v>7</v>
      </c>
      <c r="F46" s="5" t="s">
        <v>24</v>
      </c>
      <c r="H46" s="5">
        <f t="shared" si="0"/>
        <v>1</v>
      </c>
      <c r="I46" s="5">
        <f t="shared" si="1"/>
        <v>1</v>
      </c>
    </row>
    <row r="47" spans="1:9" s="5" customFormat="1" ht="15">
      <c r="B47" s="5" t="s">
        <v>16</v>
      </c>
      <c r="C47" s="29"/>
      <c r="D47" s="5" t="s">
        <v>13</v>
      </c>
      <c r="E47" s="29"/>
      <c r="F47" s="5" t="s">
        <v>30</v>
      </c>
      <c r="H47" s="5" t="str">
        <f t="shared" si="0"/>
        <v/>
      </c>
      <c r="I47" s="5" t="str">
        <f t="shared" si="1"/>
        <v/>
      </c>
    </row>
    <row r="48" spans="1:9" s="5" customFormat="1" ht="15">
      <c r="C48" s="29"/>
      <c r="E48" s="29"/>
      <c r="H48" s="5" t="str">
        <f t="shared" si="0"/>
        <v/>
      </c>
      <c r="I48" s="5" t="str">
        <f t="shared" si="1"/>
        <v/>
      </c>
    </row>
    <row r="49" spans="1:9" s="5" customFormat="1" ht="15">
      <c r="A49" s="4">
        <v>43803</v>
      </c>
      <c r="B49" s="5" t="s">
        <v>25</v>
      </c>
      <c r="C49" s="29">
        <v>5</v>
      </c>
      <c r="D49" s="5" t="s">
        <v>13</v>
      </c>
      <c r="E49" s="29">
        <v>9</v>
      </c>
      <c r="F49" s="5" t="s">
        <v>27</v>
      </c>
      <c r="H49" s="5">
        <f t="shared" si="0"/>
        <v>0</v>
      </c>
      <c r="I49" s="5">
        <f t="shared" si="1"/>
        <v>3</v>
      </c>
    </row>
    <row r="50" spans="1:9" s="5" customFormat="1" ht="15">
      <c r="B50" s="5" t="s">
        <v>32</v>
      </c>
      <c r="C50" s="29">
        <v>6</v>
      </c>
      <c r="D50" s="5" t="s">
        <v>13</v>
      </c>
      <c r="E50" s="29">
        <v>8</v>
      </c>
      <c r="F50" s="5" t="s">
        <v>29</v>
      </c>
      <c r="H50" s="5">
        <f t="shared" si="0"/>
        <v>0</v>
      </c>
      <c r="I50" s="5">
        <f t="shared" si="1"/>
        <v>3</v>
      </c>
    </row>
    <row r="51" spans="1:9" s="5" customFormat="1" ht="15">
      <c r="B51" s="5" t="s">
        <v>26</v>
      </c>
      <c r="C51" s="29">
        <v>8</v>
      </c>
      <c r="D51" s="5" t="s">
        <v>13</v>
      </c>
      <c r="E51" s="29">
        <v>6</v>
      </c>
      <c r="F51" s="5" t="s">
        <v>31</v>
      </c>
      <c r="H51" s="5">
        <f t="shared" si="0"/>
        <v>3</v>
      </c>
      <c r="I51" s="5">
        <f t="shared" si="1"/>
        <v>0</v>
      </c>
    </row>
    <row r="52" spans="1:9" s="5" customFormat="1" ht="15">
      <c r="B52" s="5" t="s">
        <v>28</v>
      </c>
      <c r="C52" s="29">
        <v>7</v>
      </c>
      <c r="D52" s="5" t="s">
        <v>13</v>
      </c>
      <c r="E52" s="29">
        <v>7</v>
      </c>
      <c r="F52" s="5" t="s">
        <v>30</v>
      </c>
      <c r="H52" s="5">
        <f t="shared" si="0"/>
        <v>1</v>
      </c>
      <c r="I52" s="5">
        <f t="shared" si="1"/>
        <v>1</v>
      </c>
    </row>
    <row r="53" spans="1:9" s="5" customFormat="1" ht="15">
      <c r="B53" s="5" t="s">
        <v>16</v>
      </c>
      <c r="C53" s="29"/>
      <c r="D53" s="5" t="s">
        <v>13</v>
      </c>
      <c r="E53" s="29"/>
      <c r="F53" s="5" t="s">
        <v>24</v>
      </c>
      <c r="H53" s="5" t="str">
        <f t="shared" si="0"/>
        <v/>
      </c>
      <c r="I53" s="5" t="str">
        <f t="shared" si="1"/>
        <v/>
      </c>
    </row>
    <row r="54" spans="1:9" s="5" customFormat="1" ht="15">
      <c r="C54" s="29"/>
      <c r="E54" s="29"/>
      <c r="H54" s="5" t="str">
        <f t="shared" si="0"/>
        <v/>
      </c>
      <c r="I54" s="5" t="str">
        <f t="shared" si="1"/>
        <v/>
      </c>
    </row>
    <row r="55" spans="1:9" s="5" customFormat="1" ht="15">
      <c r="A55" s="4">
        <v>43810</v>
      </c>
      <c r="B55" s="5" t="s">
        <v>31</v>
      </c>
      <c r="C55" s="29">
        <v>6</v>
      </c>
      <c r="D55" s="5" t="s">
        <v>13</v>
      </c>
      <c r="E55" s="29">
        <v>8</v>
      </c>
      <c r="F55" s="5" t="s">
        <v>28</v>
      </c>
      <c r="H55" s="5">
        <f t="shared" si="0"/>
        <v>0</v>
      </c>
      <c r="I55" s="5">
        <f t="shared" si="1"/>
        <v>3</v>
      </c>
    </row>
    <row r="56" spans="1:9" s="5" customFormat="1" ht="15">
      <c r="B56" s="5" t="s">
        <v>29</v>
      </c>
      <c r="C56" s="29">
        <v>9</v>
      </c>
      <c r="D56" s="5" t="s">
        <v>13</v>
      </c>
      <c r="E56" s="29">
        <v>5</v>
      </c>
      <c r="F56" s="5" t="s">
        <v>26</v>
      </c>
      <c r="H56" s="5">
        <f t="shared" si="0"/>
        <v>3</v>
      </c>
      <c r="I56" s="5">
        <f t="shared" si="1"/>
        <v>0</v>
      </c>
    </row>
    <row r="57" spans="1:9" s="5" customFormat="1" ht="15">
      <c r="B57" s="5" t="s">
        <v>27</v>
      </c>
      <c r="C57" s="29">
        <v>10</v>
      </c>
      <c r="D57" s="5" t="s">
        <v>13</v>
      </c>
      <c r="E57" s="29">
        <v>4</v>
      </c>
      <c r="F57" s="5" t="s">
        <v>32</v>
      </c>
      <c r="H57" s="5">
        <f t="shared" si="0"/>
        <v>3</v>
      </c>
      <c r="I57" s="5">
        <f t="shared" si="1"/>
        <v>0</v>
      </c>
    </row>
    <row r="58" spans="1:9" s="5" customFormat="1" ht="15">
      <c r="B58" s="5" t="s">
        <v>24</v>
      </c>
      <c r="C58" s="29">
        <v>10</v>
      </c>
      <c r="D58" s="5" t="s">
        <v>13</v>
      </c>
      <c r="E58" s="29">
        <v>4</v>
      </c>
      <c r="F58" s="5" t="s">
        <v>30</v>
      </c>
      <c r="H58" s="5">
        <f t="shared" si="0"/>
        <v>3</v>
      </c>
      <c r="I58" s="5">
        <f t="shared" si="1"/>
        <v>0</v>
      </c>
    </row>
    <row r="59" spans="1:9" s="5" customFormat="1" ht="15">
      <c r="B59" s="5" t="s">
        <v>16</v>
      </c>
      <c r="C59" s="29"/>
      <c r="D59" s="5" t="s">
        <v>13</v>
      </c>
      <c r="E59" s="29"/>
      <c r="F59" s="5" t="s">
        <v>25</v>
      </c>
      <c r="H59" s="5" t="str">
        <f t="shared" si="0"/>
        <v/>
      </c>
      <c r="I59" s="5" t="str">
        <f t="shared" si="1"/>
        <v/>
      </c>
    </row>
    <row r="60" spans="1:9" s="5" customFormat="1" ht="15">
      <c r="C60" s="29"/>
      <c r="E60" s="29"/>
      <c r="H60" s="5" t="str">
        <f t="shared" si="0"/>
        <v/>
      </c>
      <c r="I60" s="5" t="str">
        <f t="shared" si="1"/>
        <v/>
      </c>
    </row>
    <row r="61" spans="1:9" s="5" customFormat="1" ht="15">
      <c r="A61" s="4">
        <v>43817</v>
      </c>
      <c r="B61" s="5" t="s">
        <v>25</v>
      </c>
      <c r="C61" s="29">
        <v>10</v>
      </c>
      <c r="D61" s="5" t="s">
        <v>13</v>
      </c>
      <c r="E61" s="29">
        <v>4</v>
      </c>
      <c r="F61" s="5" t="s">
        <v>24</v>
      </c>
      <c r="H61" s="5">
        <f t="shared" si="0"/>
        <v>3</v>
      </c>
      <c r="I61" s="5">
        <f t="shared" si="1"/>
        <v>0</v>
      </c>
    </row>
    <row r="62" spans="1:9" s="5" customFormat="1" ht="15">
      <c r="B62" s="5" t="s">
        <v>27</v>
      </c>
      <c r="C62" s="29">
        <v>8</v>
      </c>
      <c r="D62" s="5" t="s">
        <v>13</v>
      </c>
      <c r="E62" s="29">
        <v>6</v>
      </c>
      <c r="F62" s="5" t="s">
        <v>26</v>
      </c>
      <c r="H62" s="5">
        <f t="shared" si="0"/>
        <v>3</v>
      </c>
      <c r="I62" s="5">
        <f t="shared" si="1"/>
        <v>0</v>
      </c>
    </row>
    <row r="63" spans="1:9" s="5" customFormat="1" ht="15">
      <c r="B63" s="5" t="s">
        <v>29</v>
      </c>
      <c r="C63" s="29">
        <v>6</v>
      </c>
      <c r="D63" s="5" t="s">
        <v>13</v>
      </c>
      <c r="E63" s="29">
        <v>8</v>
      </c>
      <c r="F63" s="5" t="s">
        <v>28</v>
      </c>
      <c r="H63" s="5">
        <f t="shared" si="0"/>
        <v>0</v>
      </c>
      <c r="I63" s="5">
        <f t="shared" si="1"/>
        <v>3</v>
      </c>
    </row>
    <row r="64" spans="1:9" s="5" customFormat="1" ht="15">
      <c r="B64" s="5" t="s">
        <v>31</v>
      </c>
      <c r="C64" s="29">
        <v>9</v>
      </c>
      <c r="D64" s="5" t="s">
        <v>13</v>
      </c>
      <c r="E64" s="29">
        <v>5</v>
      </c>
      <c r="F64" s="5" t="s">
        <v>30</v>
      </c>
      <c r="H64" s="5">
        <f t="shared" si="0"/>
        <v>3</v>
      </c>
      <c r="I64" s="5">
        <f t="shared" si="1"/>
        <v>0</v>
      </c>
    </row>
    <row r="65" spans="1:9" s="2" customFormat="1" ht="15">
      <c r="A65" s="5"/>
      <c r="B65" s="5" t="s">
        <v>32</v>
      </c>
      <c r="C65" s="29"/>
      <c r="D65" s="5" t="s">
        <v>13</v>
      </c>
      <c r="E65" s="29"/>
      <c r="F65" s="5" t="s">
        <v>16</v>
      </c>
      <c r="H65" s="5" t="str">
        <f t="shared" si="0"/>
        <v/>
      </c>
      <c r="I65" s="5" t="str">
        <f t="shared" si="1"/>
        <v/>
      </c>
    </row>
    <row r="66" spans="1:9" ht="15">
      <c r="A66" s="5"/>
      <c r="B66" s="5"/>
      <c r="C66" s="29"/>
      <c r="D66" s="5"/>
      <c r="E66" s="29"/>
      <c r="F66" s="5"/>
      <c r="H66" s="5" t="str">
        <f t="shared" si="0"/>
        <v/>
      </c>
      <c r="I66" s="5" t="str">
        <f t="shared" si="1"/>
        <v/>
      </c>
    </row>
    <row r="67" spans="1:9" ht="15">
      <c r="A67" s="4">
        <v>43845</v>
      </c>
      <c r="B67" s="5" t="s">
        <v>32</v>
      </c>
      <c r="C67" s="29">
        <v>3</v>
      </c>
      <c r="D67" s="5" t="s">
        <v>13</v>
      </c>
      <c r="E67" s="29">
        <v>11</v>
      </c>
      <c r="F67" s="5" t="s">
        <v>24</v>
      </c>
      <c r="H67" s="5">
        <f t="shared" si="0"/>
        <v>0</v>
      </c>
      <c r="I67" s="5">
        <f t="shared" si="1"/>
        <v>3</v>
      </c>
    </row>
    <row r="68" spans="1:9" ht="15">
      <c r="A68" s="5"/>
      <c r="B68" s="5" t="s">
        <v>30</v>
      </c>
      <c r="C68" s="29">
        <v>5</v>
      </c>
      <c r="D68" s="5" t="s">
        <v>13</v>
      </c>
      <c r="E68" s="29">
        <v>9</v>
      </c>
      <c r="F68" s="5" t="s">
        <v>25</v>
      </c>
      <c r="H68" s="5">
        <f t="shared" si="0"/>
        <v>0</v>
      </c>
      <c r="I68" s="5">
        <f t="shared" si="1"/>
        <v>3</v>
      </c>
    </row>
    <row r="69" spans="1:9" ht="15">
      <c r="A69" s="5"/>
      <c r="B69" s="5" t="s">
        <v>31</v>
      </c>
      <c r="C69" s="29">
        <v>7</v>
      </c>
      <c r="D69" s="5" t="s">
        <v>13</v>
      </c>
      <c r="E69" s="29">
        <v>7</v>
      </c>
      <c r="F69" s="5" t="s">
        <v>29</v>
      </c>
      <c r="H69" s="5">
        <f t="shared" si="0"/>
        <v>1</v>
      </c>
      <c r="I69" s="5">
        <f t="shared" si="1"/>
        <v>1</v>
      </c>
    </row>
    <row r="70" spans="1:9" ht="15">
      <c r="A70" s="5"/>
      <c r="B70" s="5" t="s">
        <v>28</v>
      </c>
      <c r="C70" s="29">
        <v>7</v>
      </c>
      <c r="D70" s="5" t="s">
        <v>13</v>
      </c>
      <c r="E70" s="29">
        <v>7</v>
      </c>
      <c r="F70" s="5" t="s">
        <v>27</v>
      </c>
      <c r="H70" s="5">
        <f t="shared" si="0"/>
        <v>1</v>
      </c>
      <c r="I70" s="5">
        <f t="shared" si="1"/>
        <v>1</v>
      </c>
    </row>
    <row r="71" spans="1:9" ht="15">
      <c r="A71" s="5"/>
      <c r="B71" s="5" t="s">
        <v>26</v>
      </c>
      <c r="C71" s="29"/>
      <c r="D71" s="5" t="s">
        <v>13</v>
      </c>
      <c r="E71" s="29"/>
      <c r="F71" s="5" t="s">
        <v>16</v>
      </c>
      <c r="H71" s="5" t="str">
        <f t="shared" si="0"/>
        <v/>
      </c>
      <c r="I71" s="5" t="str">
        <f t="shared" si="1"/>
        <v/>
      </c>
    </row>
    <row r="72" spans="1:9" ht="15">
      <c r="A72" s="5"/>
      <c r="B72" s="5"/>
      <c r="C72" s="29"/>
      <c r="D72" s="5" t="s">
        <v>34</v>
      </c>
      <c r="E72" s="29"/>
      <c r="F72" s="5"/>
      <c r="H72" s="5" t="str">
        <f t="shared" ref="H72:H113" si="2">IF(C72="","",IF(C72&gt;E72,3,IF(C72=E72,1,0)))</f>
        <v/>
      </c>
      <c r="I72" s="5" t="str">
        <f t="shared" ref="I72:I113" si="3">IF(E72="","",IF(E72&gt;C72,3,IF(E72=C72,1,0)))</f>
        <v/>
      </c>
    </row>
    <row r="73" spans="1:9" ht="15">
      <c r="A73" s="4">
        <v>43866</v>
      </c>
      <c r="B73" s="5" t="s">
        <v>25</v>
      </c>
      <c r="C73" s="29">
        <v>10</v>
      </c>
      <c r="D73" s="5" t="s">
        <v>13</v>
      </c>
      <c r="E73" s="29">
        <v>4</v>
      </c>
      <c r="F73" s="5" t="s">
        <v>32</v>
      </c>
      <c r="H73" s="5">
        <f t="shared" si="2"/>
        <v>3</v>
      </c>
      <c r="I73" s="5">
        <f t="shared" si="3"/>
        <v>0</v>
      </c>
    </row>
    <row r="74" spans="1:9" ht="15">
      <c r="A74" s="5"/>
      <c r="B74" s="5" t="s">
        <v>24</v>
      </c>
      <c r="C74" s="29">
        <v>7</v>
      </c>
      <c r="D74" s="5" t="s">
        <v>13</v>
      </c>
      <c r="E74" s="29">
        <v>7</v>
      </c>
      <c r="F74" s="5" t="s">
        <v>26</v>
      </c>
      <c r="H74" s="5">
        <f t="shared" si="2"/>
        <v>1</v>
      </c>
      <c r="I74" s="5">
        <f t="shared" si="3"/>
        <v>1</v>
      </c>
    </row>
    <row r="75" spans="1:9" ht="15">
      <c r="A75" s="5"/>
      <c r="B75" s="5" t="s">
        <v>27</v>
      </c>
      <c r="C75" s="29">
        <v>9</v>
      </c>
      <c r="D75" s="5" t="s">
        <v>13</v>
      </c>
      <c r="E75" s="29">
        <v>5</v>
      </c>
      <c r="F75" s="5" t="s">
        <v>31</v>
      </c>
      <c r="H75" s="5">
        <f t="shared" si="2"/>
        <v>3</v>
      </c>
      <c r="I75" s="5">
        <f t="shared" si="3"/>
        <v>0</v>
      </c>
    </row>
    <row r="76" spans="1:9" ht="15">
      <c r="A76" s="5"/>
      <c r="B76" s="5" t="s">
        <v>30</v>
      </c>
      <c r="C76" s="29">
        <v>5</v>
      </c>
      <c r="D76" s="5" t="s">
        <v>13</v>
      </c>
      <c r="E76" s="29">
        <v>9</v>
      </c>
      <c r="F76" s="5" t="s">
        <v>29</v>
      </c>
      <c r="H76" s="5">
        <f t="shared" si="2"/>
        <v>0</v>
      </c>
      <c r="I76" s="5">
        <f t="shared" si="3"/>
        <v>3</v>
      </c>
    </row>
    <row r="77" spans="1:9" ht="15">
      <c r="A77" s="5"/>
      <c r="B77" s="5" t="s">
        <v>28</v>
      </c>
      <c r="C77" s="29"/>
      <c r="D77" s="5" t="s">
        <v>13</v>
      </c>
      <c r="E77" s="29"/>
      <c r="F77" s="5" t="s">
        <v>16</v>
      </c>
      <c r="H77" s="5" t="str">
        <f t="shared" si="2"/>
        <v/>
      </c>
      <c r="I77" s="5" t="str">
        <f t="shared" si="3"/>
        <v/>
      </c>
    </row>
    <row r="78" spans="1:9" ht="15">
      <c r="A78" s="5"/>
      <c r="B78" s="5"/>
      <c r="C78" s="29"/>
      <c r="D78" s="5"/>
      <c r="E78" s="29"/>
      <c r="F78" s="5"/>
      <c r="H78" s="5" t="str">
        <f t="shared" si="2"/>
        <v/>
      </c>
      <c r="I78" s="5" t="str">
        <f t="shared" si="3"/>
        <v/>
      </c>
    </row>
    <row r="79" spans="1:9" ht="15">
      <c r="A79" s="4">
        <v>43873</v>
      </c>
      <c r="B79" s="5" t="s">
        <v>28</v>
      </c>
      <c r="C79" s="29">
        <v>6</v>
      </c>
      <c r="D79" s="5" t="s">
        <v>13</v>
      </c>
      <c r="E79" s="29">
        <v>8</v>
      </c>
      <c r="F79" s="5" t="s">
        <v>24</v>
      </c>
      <c r="H79" s="5">
        <f t="shared" si="2"/>
        <v>0</v>
      </c>
      <c r="I79" s="5">
        <f t="shared" si="3"/>
        <v>3</v>
      </c>
    </row>
    <row r="80" spans="1:9" ht="15">
      <c r="A80" s="5"/>
      <c r="B80" s="5" t="s">
        <v>26</v>
      </c>
      <c r="C80" s="29"/>
      <c r="D80" s="5" t="s">
        <v>13</v>
      </c>
      <c r="E80" s="29"/>
      <c r="F80" s="5" t="s">
        <v>25</v>
      </c>
      <c r="H80" s="5" t="str">
        <f t="shared" si="2"/>
        <v/>
      </c>
      <c r="I80" s="5" t="str">
        <f t="shared" si="3"/>
        <v/>
      </c>
    </row>
    <row r="81" spans="1:9" ht="15">
      <c r="A81" s="5"/>
      <c r="B81" s="5" t="s">
        <v>30</v>
      </c>
      <c r="C81" s="29">
        <v>10</v>
      </c>
      <c r="D81" s="5" t="s">
        <v>13</v>
      </c>
      <c r="E81" s="29">
        <v>4</v>
      </c>
      <c r="F81" s="5" t="s">
        <v>32</v>
      </c>
      <c r="H81" s="5">
        <f t="shared" si="2"/>
        <v>3</v>
      </c>
      <c r="I81" s="5">
        <f t="shared" si="3"/>
        <v>0</v>
      </c>
    </row>
    <row r="82" spans="1:9" ht="15">
      <c r="A82" s="5"/>
      <c r="B82" s="5" t="s">
        <v>29</v>
      </c>
      <c r="C82" s="29">
        <v>7</v>
      </c>
      <c r="D82" s="5" t="s">
        <v>13</v>
      </c>
      <c r="E82" s="29">
        <v>7</v>
      </c>
      <c r="F82" s="5" t="s">
        <v>27</v>
      </c>
      <c r="H82" s="5">
        <f t="shared" si="2"/>
        <v>1</v>
      </c>
      <c r="I82" s="5">
        <f t="shared" si="3"/>
        <v>1</v>
      </c>
    </row>
    <row r="83" spans="1:9" ht="15">
      <c r="A83" s="5"/>
      <c r="B83" s="5" t="s">
        <v>31</v>
      </c>
      <c r="C83" s="29"/>
      <c r="D83" s="5" t="s">
        <v>13</v>
      </c>
      <c r="E83" s="29"/>
      <c r="F83" s="5" t="s">
        <v>16</v>
      </c>
      <c r="H83" s="5" t="str">
        <f t="shared" si="2"/>
        <v/>
      </c>
      <c r="I83" s="5" t="str">
        <f t="shared" si="3"/>
        <v/>
      </c>
    </row>
    <row r="84" spans="1:9" ht="15">
      <c r="A84" s="5"/>
      <c r="B84" s="5"/>
      <c r="C84" s="29"/>
      <c r="D84" s="5"/>
      <c r="E84" s="29"/>
      <c r="F84" s="5"/>
      <c r="H84" s="5" t="str">
        <f t="shared" si="2"/>
        <v/>
      </c>
      <c r="I84" s="5" t="str">
        <f t="shared" si="3"/>
        <v/>
      </c>
    </row>
    <row r="85" spans="1:9" ht="15">
      <c r="A85" s="4">
        <v>43880</v>
      </c>
      <c r="B85" s="5" t="s">
        <v>32</v>
      </c>
      <c r="C85" s="29"/>
      <c r="D85" s="5" t="s">
        <v>13</v>
      </c>
      <c r="E85" s="29"/>
      <c r="F85" s="5" t="s">
        <v>26</v>
      </c>
      <c r="H85" s="5" t="str">
        <f t="shared" si="2"/>
        <v/>
      </c>
      <c r="I85" s="5" t="str">
        <f t="shared" si="3"/>
        <v/>
      </c>
    </row>
    <row r="86" spans="1:9" ht="15">
      <c r="A86" s="5"/>
      <c r="B86" s="5" t="s">
        <v>25</v>
      </c>
      <c r="C86" s="29"/>
      <c r="D86" s="5" t="s">
        <v>13</v>
      </c>
      <c r="E86" s="29"/>
      <c r="F86" s="5" t="s">
        <v>28</v>
      </c>
      <c r="H86" s="5" t="str">
        <f t="shared" si="2"/>
        <v/>
      </c>
      <c r="I86" s="5" t="str">
        <f t="shared" si="3"/>
        <v/>
      </c>
    </row>
    <row r="87" spans="1:9" ht="15">
      <c r="A87" s="5"/>
      <c r="B87" s="5" t="s">
        <v>24</v>
      </c>
      <c r="C87" s="29"/>
      <c r="D87" s="5" t="s">
        <v>13</v>
      </c>
      <c r="E87" s="29"/>
      <c r="F87" s="5" t="s">
        <v>31</v>
      </c>
      <c r="H87" s="5" t="str">
        <f t="shared" si="2"/>
        <v/>
      </c>
      <c r="I87" s="5" t="str">
        <f t="shared" si="3"/>
        <v/>
      </c>
    </row>
    <row r="88" spans="1:9" ht="15">
      <c r="A88" s="5"/>
      <c r="B88" s="5" t="s">
        <v>27</v>
      </c>
      <c r="C88" s="29"/>
      <c r="D88" s="5" t="s">
        <v>13</v>
      </c>
      <c r="E88" s="29"/>
      <c r="F88" s="5" t="s">
        <v>30</v>
      </c>
      <c r="H88" s="5" t="str">
        <f t="shared" si="2"/>
        <v/>
      </c>
      <c r="I88" s="5" t="str">
        <f t="shared" si="3"/>
        <v/>
      </c>
    </row>
    <row r="89" spans="1:9" ht="15">
      <c r="A89" s="5"/>
      <c r="B89" s="5" t="s">
        <v>29</v>
      </c>
      <c r="C89" s="29"/>
      <c r="D89" s="5" t="s">
        <v>13</v>
      </c>
      <c r="E89" s="29"/>
      <c r="F89" s="5" t="s">
        <v>16</v>
      </c>
      <c r="H89" s="5" t="str">
        <f t="shared" si="2"/>
        <v/>
      </c>
      <c r="I89" s="5" t="str">
        <f t="shared" si="3"/>
        <v/>
      </c>
    </row>
    <row r="90" spans="1:9" ht="15">
      <c r="A90" s="5"/>
      <c r="B90" s="5"/>
      <c r="C90" s="29"/>
      <c r="D90" s="5"/>
      <c r="E90" s="29"/>
      <c r="F90" s="5"/>
      <c r="H90" s="5" t="str">
        <f t="shared" si="2"/>
        <v/>
      </c>
      <c r="I90" s="5" t="str">
        <f t="shared" si="3"/>
        <v/>
      </c>
    </row>
    <row r="91" spans="1:9" ht="15">
      <c r="A91" s="4">
        <v>43887</v>
      </c>
      <c r="B91" s="5" t="s">
        <v>29</v>
      </c>
      <c r="C91" s="29"/>
      <c r="D91" s="5" t="s">
        <v>13</v>
      </c>
      <c r="E91" s="29"/>
      <c r="F91" s="5" t="s">
        <v>24</v>
      </c>
      <c r="H91" s="5" t="str">
        <f t="shared" si="2"/>
        <v/>
      </c>
      <c r="I91" s="5" t="str">
        <f t="shared" si="3"/>
        <v/>
      </c>
    </row>
    <row r="92" spans="1:9" ht="15">
      <c r="A92" s="5"/>
      <c r="B92" s="5" t="s">
        <v>31</v>
      </c>
      <c r="C92" s="29"/>
      <c r="D92" s="5" t="s">
        <v>13</v>
      </c>
      <c r="E92" s="29"/>
      <c r="F92" s="5" t="s">
        <v>25</v>
      </c>
      <c r="H92" s="5" t="str">
        <f t="shared" si="2"/>
        <v/>
      </c>
      <c r="I92" s="5" t="str">
        <f t="shared" si="3"/>
        <v/>
      </c>
    </row>
    <row r="93" spans="1:9" ht="15">
      <c r="A93" s="5"/>
      <c r="B93" s="5" t="s">
        <v>28</v>
      </c>
      <c r="C93" s="29"/>
      <c r="D93" s="5" t="s">
        <v>13</v>
      </c>
      <c r="E93" s="29"/>
      <c r="F93" s="5" t="s">
        <v>32</v>
      </c>
      <c r="H93" s="5" t="str">
        <f t="shared" si="2"/>
        <v/>
      </c>
      <c r="I93" s="5" t="str">
        <f t="shared" si="3"/>
        <v/>
      </c>
    </row>
    <row r="94" spans="1:9" ht="15">
      <c r="A94" s="5"/>
      <c r="B94" s="5" t="s">
        <v>30</v>
      </c>
      <c r="C94" s="29"/>
      <c r="D94" s="5" t="s">
        <v>13</v>
      </c>
      <c r="E94" s="29"/>
      <c r="F94" s="5" t="s">
        <v>26</v>
      </c>
      <c r="H94" s="5" t="str">
        <f t="shared" si="2"/>
        <v/>
      </c>
      <c r="I94" s="5" t="str">
        <f t="shared" si="3"/>
        <v/>
      </c>
    </row>
    <row r="95" spans="1:9" ht="15">
      <c r="A95" s="5"/>
      <c r="B95" s="5" t="s">
        <v>27</v>
      </c>
      <c r="C95" s="29"/>
      <c r="D95" s="5" t="s">
        <v>13</v>
      </c>
      <c r="E95" s="29"/>
      <c r="F95" s="5" t="s">
        <v>16</v>
      </c>
      <c r="H95" s="5" t="str">
        <f t="shared" si="2"/>
        <v/>
      </c>
      <c r="I95" s="5" t="str">
        <f t="shared" si="3"/>
        <v/>
      </c>
    </row>
    <row r="96" spans="1:9" ht="15">
      <c r="A96" s="5"/>
      <c r="B96" s="5"/>
      <c r="C96" s="29"/>
      <c r="D96" s="5"/>
      <c r="E96" s="29"/>
      <c r="F96" s="5"/>
      <c r="H96" s="5" t="str">
        <f t="shared" si="2"/>
        <v/>
      </c>
      <c r="I96" s="5" t="str">
        <f t="shared" si="3"/>
        <v/>
      </c>
    </row>
    <row r="97" spans="1:9" ht="15">
      <c r="A97" s="4">
        <v>43894</v>
      </c>
      <c r="B97" s="5" t="s">
        <v>26</v>
      </c>
      <c r="C97" s="29"/>
      <c r="D97" s="5" t="s">
        <v>13</v>
      </c>
      <c r="E97" s="29"/>
      <c r="F97" s="5" t="s">
        <v>28</v>
      </c>
      <c r="H97" s="5" t="str">
        <f t="shared" si="2"/>
        <v/>
      </c>
      <c r="I97" s="5" t="str">
        <f t="shared" si="3"/>
        <v/>
      </c>
    </row>
    <row r="98" spans="1:9" ht="15">
      <c r="A98" s="5"/>
      <c r="B98" s="5" t="s">
        <v>32</v>
      </c>
      <c r="C98" s="29"/>
      <c r="D98" s="5" t="s">
        <v>13</v>
      </c>
      <c r="E98" s="29"/>
      <c r="F98" s="5" t="s">
        <v>31</v>
      </c>
      <c r="H98" s="5" t="str">
        <f t="shared" si="2"/>
        <v/>
      </c>
      <c r="I98" s="5" t="str">
        <f t="shared" si="3"/>
        <v/>
      </c>
    </row>
    <row r="99" spans="1:9" ht="15">
      <c r="A99" s="5"/>
      <c r="B99" s="5" t="s">
        <v>25</v>
      </c>
      <c r="C99" s="29"/>
      <c r="D99" s="5" t="s">
        <v>13</v>
      </c>
      <c r="E99" s="29"/>
      <c r="F99" s="5" t="s">
        <v>29</v>
      </c>
      <c r="H99" s="5" t="str">
        <f t="shared" si="2"/>
        <v/>
      </c>
      <c r="I99" s="5" t="str">
        <f t="shared" si="3"/>
        <v/>
      </c>
    </row>
    <row r="100" spans="1:9" ht="15">
      <c r="A100" s="5"/>
      <c r="B100" s="5" t="s">
        <v>24</v>
      </c>
      <c r="C100" s="29"/>
      <c r="D100" s="5" t="s">
        <v>13</v>
      </c>
      <c r="E100" s="29"/>
      <c r="F100" s="5" t="s">
        <v>27</v>
      </c>
      <c r="H100" s="5" t="str">
        <f t="shared" si="2"/>
        <v/>
      </c>
      <c r="I100" s="5" t="str">
        <f t="shared" si="3"/>
        <v/>
      </c>
    </row>
    <row r="101" spans="1:9" ht="15">
      <c r="A101" s="5"/>
      <c r="B101" s="5" t="s">
        <v>30</v>
      </c>
      <c r="C101" s="29"/>
      <c r="D101" s="5" t="s">
        <v>13</v>
      </c>
      <c r="E101" s="29"/>
      <c r="F101" s="5" t="s">
        <v>16</v>
      </c>
      <c r="H101" s="5" t="str">
        <f t="shared" si="2"/>
        <v/>
      </c>
      <c r="I101" s="5" t="str">
        <f t="shared" si="3"/>
        <v/>
      </c>
    </row>
    <row r="102" spans="1:9" ht="15">
      <c r="A102" s="5"/>
      <c r="B102" s="5"/>
      <c r="C102" s="29"/>
      <c r="D102" s="5"/>
      <c r="E102" s="29"/>
      <c r="F102" s="5"/>
      <c r="H102" s="5" t="str">
        <f t="shared" si="2"/>
        <v/>
      </c>
      <c r="I102" s="5" t="str">
        <f t="shared" si="3"/>
        <v/>
      </c>
    </row>
    <row r="103" spans="1:9" ht="15">
      <c r="A103" s="4">
        <v>43922</v>
      </c>
      <c r="B103" s="5" t="s">
        <v>27</v>
      </c>
      <c r="C103" s="29"/>
      <c r="D103" s="5" t="s">
        <v>13</v>
      </c>
      <c r="E103" s="29"/>
      <c r="F103" s="5" t="s">
        <v>25</v>
      </c>
      <c r="H103" s="5" t="str">
        <f t="shared" si="2"/>
        <v/>
      </c>
      <c r="I103" s="5" t="str">
        <f t="shared" si="3"/>
        <v/>
      </c>
    </row>
    <row r="104" spans="1:9" ht="15">
      <c r="A104" s="5"/>
      <c r="B104" s="5" t="s">
        <v>29</v>
      </c>
      <c r="C104" s="29"/>
      <c r="D104" s="5" t="s">
        <v>13</v>
      </c>
      <c r="E104" s="29"/>
      <c r="F104" s="5" t="s">
        <v>32</v>
      </c>
      <c r="H104" s="5" t="str">
        <f t="shared" si="2"/>
        <v/>
      </c>
      <c r="I104" s="5" t="str">
        <f t="shared" si="3"/>
        <v/>
      </c>
    </row>
    <row r="105" spans="1:9" ht="15">
      <c r="A105" s="5"/>
      <c r="B105" s="5" t="s">
        <v>31</v>
      </c>
      <c r="C105" s="29"/>
      <c r="D105" s="5" t="s">
        <v>13</v>
      </c>
      <c r="E105" s="29"/>
      <c r="F105" s="5" t="s">
        <v>26</v>
      </c>
      <c r="H105" s="5" t="str">
        <f t="shared" si="2"/>
        <v/>
      </c>
      <c r="I105" s="5" t="str">
        <f t="shared" si="3"/>
        <v/>
      </c>
    </row>
    <row r="106" spans="1:9" ht="15">
      <c r="A106" s="5"/>
      <c r="B106" s="5" t="s">
        <v>30</v>
      </c>
      <c r="C106" s="29"/>
      <c r="D106" s="5" t="s">
        <v>13</v>
      </c>
      <c r="E106" s="29"/>
      <c r="F106" s="5" t="s">
        <v>28</v>
      </c>
      <c r="H106" s="5" t="str">
        <f t="shared" si="2"/>
        <v/>
      </c>
      <c r="I106" s="5" t="str">
        <f t="shared" si="3"/>
        <v/>
      </c>
    </row>
    <row r="107" spans="1:9" ht="15">
      <c r="A107" s="5"/>
      <c r="B107" s="5" t="s">
        <v>24</v>
      </c>
      <c r="C107" s="29"/>
      <c r="D107" s="5" t="s">
        <v>13</v>
      </c>
      <c r="E107" s="29"/>
      <c r="F107" s="5" t="s">
        <v>16</v>
      </c>
      <c r="H107" s="5" t="str">
        <f t="shared" si="2"/>
        <v/>
      </c>
      <c r="I107" s="5" t="str">
        <f t="shared" si="3"/>
        <v/>
      </c>
    </row>
    <row r="108" spans="1:9" ht="15">
      <c r="A108" s="5"/>
      <c r="B108" s="5"/>
      <c r="C108" s="29"/>
      <c r="D108" s="5"/>
      <c r="E108" s="29"/>
      <c r="F108" s="5"/>
      <c r="H108" s="5" t="str">
        <f t="shared" si="2"/>
        <v/>
      </c>
      <c r="I108" s="5" t="str">
        <f t="shared" si="3"/>
        <v/>
      </c>
    </row>
    <row r="109" spans="1:9" ht="15">
      <c r="A109" s="4">
        <v>43929</v>
      </c>
      <c r="B109" s="5" t="s">
        <v>28</v>
      </c>
      <c r="C109" s="29"/>
      <c r="D109" s="5" t="s">
        <v>13</v>
      </c>
      <c r="E109" s="29"/>
      <c r="F109" s="5" t="s">
        <v>31</v>
      </c>
      <c r="H109" s="5" t="str">
        <f t="shared" si="2"/>
        <v/>
      </c>
      <c r="I109" s="5" t="str">
        <f t="shared" si="3"/>
        <v/>
      </c>
    </row>
    <row r="110" spans="1:9" ht="15">
      <c r="A110" s="5"/>
      <c r="B110" s="5" t="s">
        <v>26</v>
      </c>
      <c r="C110" s="29"/>
      <c r="D110" s="5" t="s">
        <v>13</v>
      </c>
      <c r="E110" s="29"/>
      <c r="F110" s="5" t="s">
        <v>29</v>
      </c>
      <c r="H110" s="5" t="str">
        <f t="shared" si="2"/>
        <v/>
      </c>
      <c r="I110" s="5" t="str">
        <f t="shared" si="3"/>
        <v/>
      </c>
    </row>
    <row r="111" spans="1:9" ht="15">
      <c r="A111" s="5"/>
      <c r="B111" s="5" t="s">
        <v>32</v>
      </c>
      <c r="C111" s="29"/>
      <c r="D111" s="5" t="s">
        <v>13</v>
      </c>
      <c r="E111" s="29"/>
      <c r="F111" s="5" t="s">
        <v>27</v>
      </c>
      <c r="H111" s="5" t="str">
        <f t="shared" si="2"/>
        <v/>
      </c>
      <c r="I111" s="5" t="str">
        <f t="shared" si="3"/>
        <v/>
      </c>
    </row>
    <row r="112" spans="1:9" ht="15">
      <c r="A112" s="5"/>
      <c r="B112" s="5" t="s">
        <v>30</v>
      </c>
      <c r="C112" s="29"/>
      <c r="D112" s="5" t="s">
        <v>13</v>
      </c>
      <c r="E112" s="29"/>
      <c r="F112" s="5" t="s">
        <v>24</v>
      </c>
      <c r="H112" s="5" t="str">
        <f t="shared" si="2"/>
        <v/>
      </c>
      <c r="I112" s="5" t="str">
        <f t="shared" si="3"/>
        <v/>
      </c>
    </row>
    <row r="113" spans="1:9" ht="15">
      <c r="A113" s="5"/>
      <c r="B113" s="5" t="s">
        <v>25</v>
      </c>
      <c r="C113" s="29"/>
      <c r="D113" s="5" t="s">
        <v>13</v>
      </c>
      <c r="E113" s="29"/>
      <c r="F113" s="5" t="s">
        <v>16</v>
      </c>
      <c r="H113" s="5" t="str">
        <f t="shared" si="2"/>
        <v/>
      </c>
      <c r="I113" s="5" t="str">
        <f t="shared" si="3"/>
        <v/>
      </c>
    </row>
  </sheetData>
  <sheetProtection password="D2DF" sheet="1" objects="1" scenarios="1" selectLockedCells="1"/>
  <mergeCells count="3">
    <mergeCell ref="A2:F2"/>
    <mergeCell ref="A3:F3"/>
    <mergeCell ref="A5:F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13"/>
  <sheetViews>
    <sheetView topLeftCell="A61" workbookViewId="0">
      <selection activeCell="C84" sqref="C84"/>
    </sheetView>
  </sheetViews>
  <sheetFormatPr defaultRowHeight="12.75"/>
  <cols>
    <col min="1" max="1" width="12.7109375" bestFit="1" customWidth="1"/>
    <col min="2" max="2" width="26.42578125" bestFit="1" customWidth="1"/>
    <col min="3" max="3" width="3.85546875" style="27" bestFit="1" customWidth="1"/>
    <col min="4" max="4" width="5.85546875" customWidth="1"/>
    <col min="5" max="5" width="3.85546875" style="27" bestFit="1" customWidth="1"/>
    <col min="6" max="6" width="26.42578125" bestFit="1" customWidth="1"/>
    <col min="8" max="9" width="9.140625" hidden="1" customWidth="1"/>
    <col min="10" max="10" width="9.140625" customWidth="1"/>
  </cols>
  <sheetData>
    <row r="1" spans="1:9">
      <c r="C1"/>
      <c r="E1"/>
    </row>
    <row r="2" spans="1:9" ht="26.25">
      <c r="A2" s="31" t="s">
        <v>36</v>
      </c>
      <c r="B2" s="31"/>
      <c r="C2" s="31"/>
      <c r="D2" s="31"/>
      <c r="E2" s="31"/>
      <c r="F2" s="31"/>
      <c r="G2" s="1"/>
      <c r="H2" s="1"/>
      <c r="I2" s="1"/>
    </row>
    <row r="3" spans="1:9" ht="26.25">
      <c r="A3" s="31" t="s">
        <v>37</v>
      </c>
      <c r="B3" s="31"/>
      <c r="C3" s="31"/>
      <c r="D3" s="31"/>
      <c r="E3" s="31"/>
      <c r="F3" s="31"/>
      <c r="G3" s="1"/>
      <c r="H3" s="1"/>
      <c r="I3" s="1"/>
    </row>
    <row r="4" spans="1:9" ht="26.25">
      <c r="A4" s="1"/>
      <c r="B4" s="1"/>
      <c r="C4" s="1"/>
      <c r="D4" s="1"/>
      <c r="E4" s="1"/>
      <c r="F4" s="1"/>
      <c r="G4" s="1"/>
      <c r="H4" s="1"/>
      <c r="I4" s="1"/>
    </row>
    <row r="5" spans="1:9" ht="26.25">
      <c r="A5" s="31" t="s">
        <v>48</v>
      </c>
      <c r="B5" s="31"/>
      <c r="C5" s="31"/>
      <c r="D5" s="31"/>
      <c r="E5" s="31"/>
      <c r="F5" s="31"/>
      <c r="G5" s="1"/>
      <c r="H5" s="1"/>
      <c r="I5" s="1"/>
    </row>
    <row r="6" spans="1:9" ht="20.25">
      <c r="A6" s="3" t="s">
        <v>0</v>
      </c>
      <c r="B6" s="3"/>
      <c r="C6" s="3"/>
      <c r="D6" s="3"/>
      <c r="E6" s="3"/>
      <c r="F6" s="3"/>
      <c r="G6" s="3"/>
      <c r="H6" s="3"/>
      <c r="I6" s="3"/>
    </row>
    <row r="7" spans="1:9" ht="15">
      <c r="A7" s="4">
        <v>43747</v>
      </c>
      <c r="B7" s="5" t="s">
        <v>38</v>
      </c>
      <c r="C7" s="29">
        <v>9</v>
      </c>
      <c r="D7" s="5" t="s">
        <v>13</v>
      </c>
      <c r="E7" s="29">
        <v>5</v>
      </c>
      <c r="F7" s="5" t="s">
        <v>39</v>
      </c>
      <c r="G7" s="5"/>
      <c r="H7" s="5">
        <f>IF(C7="","",IF(C7&gt;E7,3,IF(C7=E7,1,0)))</f>
        <v>3</v>
      </c>
      <c r="I7" s="5">
        <f>IF(E7="","",IF(E7&gt;C7,3,IF(E7=C7,1,0)))</f>
        <v>0</v>
      </c>
    </row>
    <row r="8" spans="1:9" ht="15">
      <c r="A8" s="5"/>
      <c r="B8" s="5" t="s">
        <v>40</v>
      </c>
      <c r="C8" s="29">
        <v>8</v>
      </c>
      <c r="D8" s="5" t="s">
        <v>13</v>
      </c>
      <c r="E8" s="29">
        <v>6</v>
      </c>
      <c r="F8" s="5" t="s">
        <v>41</v>
      </c>
      <c r="G8" s="5"/>
      <c r="H8" s="5">
        <f t="shared" ref="H8:H71" si="0">IF(C8="","",IF(C8&gt;E8,3,IF(C8=E8,1,0)))</f>
        <v>3</v>
      </c>
      <c r="I8" s="5">
        <f t="shared" ref="I8:I71" si="1">IF(E8="","",IF(E8&gt;C8,3,IF(E8=C8,1,0)))</f>
        <v>0</v>
      </c>
    </row>
    <row r="9" spans="1:9" ht="15">
      <c r="A9" s="5"/>
      <c r="B9" s="5" t="s">
        <v>42</v>
      </c>
      <c r="C9" s="29">
        <v>8</v>
      </c>
      <c r="D9" s="5" t="s">
        <v>13</v>
      </c>
      <c r="E9" s="29">
        <v>6</v>
      </c>
      <c r="F9" s="5" t="s">
        <v>43</v>
      </c>
      <c r="G9" s="5"/>
      <c r="H9" s="5">
        <f t="shared" si="0"/>
        <v>3</v>
      </c>
      <c r="I9" s="5">
        <f t="shared" si="1"/>
        <v>0</v>
      </c>
    </row>
    <row r="10" spans="1:9" ht="15">
      <c r="A10" s="5"/>
      <c r="B10" s="5" t="s">
        <v>44</v>
      </c>
      <c r="C10" s="29">
        <v>3</v>
      </c>
      <c r="D10" s="5" t="s">
        <v>13</v>
      </c>
      <c r="E10" s="29">
        <v>11</v>
      </c>
      <c r="F10" s="5" t="s">
        <v>45</v>
      </c>
      <c r="G10" s="5"/>
      <c r="H10" s="5">
        <f t="shared" si="0"/>
        <v>0</v>
      </c>
      <c r="I10" s="5">
        <f t="shared" si="1"/>
        <v>3</v>
      </c>
    </row>
    <row r="11" spans="1:9" ht="15">
      <c r="A11" s="5"/>
      <c r="B11" s="5" t="s">
        <v>46</v>
      </c>
      <c r="C11" s="29"/>
      <c r="D11" s="5" t="s">
        <v>13</v>
      </c>
      <c r="E11" s="29"/>
      <c r="F11" s="5" t="s">
        <v>47</v>
      </c>
      <c r="G11" s="5"/>
      <c r="H11" s="5" t="str">
        <f t="shared" si="0"/>
        <v/>
      </c>
      <c r="I11" s="5" t="str">
        <f t="shared" si="1"/>
        <v/>
      </c>
    </row>
    <row r="12" spans="1:9" ht="15">
      <c r="A12" s="5"/>
      <c r="B12" s="5"/>
      <c r="C12" s="29"/>
      <c r="D12" s="5" t="s">
        <v>33</v>
      </c>
      <c r="E12" s="29"/>
      <c r="F12" s="5"/>
      <c r="G12" s="5"/>
      <c r="H12" s="5" t="str">
        <f t="shared" si="0"/>
        <v/>
      </c>
      <c r="I12" s="5" t="str">
        <f t="shared" si="1"/>
        <v/>
      </c>
    </row>
    <row r="13" spans="1:9" ht="15">
      <c r="A13" s="4">
        <v>43754</v>
      </c>
      <c r="B13" s="5" t="s">
        <v>38</v>
      </c>
      <c r="C13" s="29">
        <v>8</v>
      </c>
      <c r="D13" s="5" t="s">
        <v>13</v>
      </c>
      <c r="E13" s="29">
        <v>6</v>
      </c>
      <c r="F13" s="5" t="s">
        <v>40</v>
      </c>
      <c r="G13" s="5"/>
      <c r="H13" s="5">
        <f t="shared" si="0"/>
        <v>3</v>
      </c>
      <c r="I13" s="5">
        <f t="shared" si="1"/>
        <v>0</v>
      </c>
    </row>
    <row r="14" spans="1:9" ht="15">
      <c r="A14" s="5"/>
      <c r="B14" s="5" t="s">
        <v>45</v>
      </c>
      <c r="C14" s="29">
        <v>10</v>
      </c>
      <c r="D14" s="5" t="s">
        <v>13</v>
      </c>
      <c r="E14" s="29">
        <v>4</v>
      </c>
      <c r="F14" s="5" t="s">
        <v>47</v>
      </c>
      <c r="G14" s="5"/>
      <c r="H14" s="5">
        <f t="shared" si="0"/>
        <v>3</v>
      </c>
      <c r="I14" s="5">
        <f t="shared" si="1"/>
        <v>0</v>
      </c>
    </row>
    <row r="15" spans="1:9" ht="15">
      <c r="A15" s="5"/>
      <c r="B15" s="5" t="s">
        <v>43</v>
      </c>
      <c r="C15" s="29">
        <v>6</v>
      </c>
      <c r="D15" s="5" t="s">
        <v>13</v>
      </c>
      <c r="E15" s="29">
        <v>8</v>
      </c>
      <c r="F15" s="5" t="s">
        <v>44</v>
      </c>
      <c r="G15" s="5"/>
      <c r="H15" s="5">
        <f t="shared" si="0"/>
        <v>0</v>
      </c>
      <c r="I15" s="5">
        <f t="shared" si="1"/>
        <v>3</v>
      </c>
    </row>
    <row r="16" spans="1:9" ht="15">
      <c r="A16" s="5"/>
      <c r="B16" s="5" t="s">
        <v>41</v>
      </c>
      <c r="C16" s="29">
        <v>11</v>
      </c>
      <c r="D16" s="5" t="s">
        <v>13</v>
      </c>
      <c r="E16" s="29">
        <v>3</v>
      </c>
      <c r="F16" s="5" t="s">
        <v>42</v>
      </c>
      <c r="G16" s="5"/>
      <c r="H16" s="5">
        <f t="shared" si="0"/>
        <v>3</v>
      </c>
      <c r="I16" s="5">
        <f t="shared" si="1"/>
        <v>0</v>
      </c>
    </row>
    <row r="17" spans="1:9" ht="15">
      <c r="A17" s="5"/>
      <c r="B17" s="5" t="s">
        <v>39</v>
      </c>
      <c r="C17" s="29">
        <v>10</v>
      </c>
      <c r="D17" s="5" t="s">
        <v>13</v>
      </c>
      <c r="E17" s="29">
        <v>4</v>
      </c>
      <c r="F17" s="5" t="s">
        <v>46</v>
      </c>
      <c r="G17" s="5"/>
      <c r="H17" s="5">
        <f t="shared" si="0"/>
        <v>3</v>
      </c>
      <c r="I17" s="5">
        <f t="shared" si="1"/>
        <v>0</v>
      </c>
    </row>
    <row r="18" spans="1:9" ht="15">
      <c r="A18" s="5"/>
      <c r="B18" s="5"/>
      <c r="C18" s="29"/>
      <c r="D18" s="5"/>
      <c r="E18" s="29"/>
      <c r="F18" s="5"/>
      <c r="G18" s="5"/>
      <c r="H18" s="5" t="str">
        <f t="shared" si="0"/>
        <v/>
      </c>
      <c r="I18" s="5" t="str">
        <f t="shared" si="1"/>
        <v/>
      </c>
    </row>
    <row r="19" spans="1:9" ht="15">
      <c r="A19" s="4">
        <v>43761</v>
      </c>
      <c r="B19" s="5" t="s">
        <v>40</v>
      </c>
      <c r="C19" s="29">
        <v>7</v>
      </c>
      <c r="D19" s="5" t="s">
        <v>13</v>
      </c>
      <c r="E19" s="29">
        <v>7</v>
      </c>
      <c r="F19" s="5" t="s">
        <v>39</v>
      </c>
      <c r="G19" s="5"/>
      <c r="H19" s="5">
        <f t="shared" si="0"/>
        <v>1</v>
      </c>
      <c r="I19" s="5">
        <f t="shared" si="1"/>
        <v>1</v>
      </c>
    </row>
    <row r="20" spans="1:9" ht="15">
      <c r="A20" s="5"/>
      <c r="B20" s="5" t="s">
        <v>42</v>
      </c>
      <c r="C20" s="29">
        <v>9</v>
      </c>
      <c r="D20" s="5" t="s">
        <v>13</v>
      </c>
      <c r="E20" s="29">
        <v>5</v>
      </c>
      <c r="F20" s="5" t="s">
        <v>38</v>
      </c>
      <c r="G20" s="5"/>
      <c r="H20" s="5">
        <f t="shared" si="0"/>
        <v>3</v>
      </c>
      <c r="I20" s="5">
        <f t="shared" si="1"/>
        <v>0</v>
      </c>
    </row>
    <row r="21" spans="1:9" ht="15">
      <c r="A21" s="5"/>
      <c r="B21" s="5" t="s">
        <v>44</v>
      </c>
      <c r="C21" s="29">
        <v>6</v>
      </c>
      <c r="D21" s="5" t="s">
        <v>13</v>
      </c>
      <c r="E21" s="29">
        <v>8</v>
      </c>
      <c r="F21" s="5" t="s">
        <v>41</v>
      </c>
      <c r="G21" s="5"/>
      <c r="H21" s="5">
        <f t="shared" si="0"/>
        <v>0</v>
      </c>
      <c r="I21" s="5">
        <f t="shared" si="1"/>
        <v>3</v>
      </c>
    </row>
    <row r="22" spans="1:9" ht="15">
      <c r="A22" s="5"/>
      <c r="B22" s="5" t="s">
        <v>47</v>
      </c>
      <c r="C22" s="29">
        <v>11</v>
      </c>
      <c r="D22" s="5" t="s">
        <v>13</v>
      </c>
      <c r="E22" s="29">
        <v>3</v>
      </c>
      <c r="F22" s="5" t="s">
        <v>43</v>
      </c>
      <c r="G22" s="5"/>
      <c r="H22" s="5">
        <f t="shared" si="0"/>
        <v>3</v>
      </c>
      <c r="I22" s="5">
        <f t="shared" si="1"/>
        <v>0</v>
      </c>
    </row>
    <row r="23" spans="1:9" ht="15">
      <c r="A23" s="5"/>
      <c r="B23" s="5" t="s">
        <v>46</v>
      </c>
      <c r="C23" s="29">
        <v>4</v>
      </c>
      <c r="D23" s="5" t="s">
        <v>13</v>
      </c>
      <c r="E23" s="29">
        <v>10</v>
      </c>
      <c r="F23" s="5" t="s">
        <v>45</v>
      </c>
      <c r="G23" s="5"/>
      <c r="H23" s="5">
        <f t="shared" si="0"/>
        <v>0</v>
      </c>
      <c r="I23" s="5">
        <f t="shared" si="1"/>
        <v>3</v>
      </c>
    </row>
    <row r="24" spans="1:9" ht="15">
      <c r="A24" s="5"/>
      <c r="B24" s="5"/>
      <c r="C24" s="29"/>
      <c r="D24" s="5"/>
      <c r="E24" s="29"/>
      <c r="F24" s="5"/>
      <c r="G24" s="5"/>
      <c r="H24" s="5" t="str">
        <f t="shared" si="0"/>
        <v/>
      </c>
      <c r="I24" s="5" t="str">
        <f t="shared" si="1"/>
        <v/>
      </c>
    </row>
    <row r="25" spans="1:9" ht="15">
      <c r="A25" s="4">
        <v>43768</v>
      </c>
      <c r="B25" s="5" t="s">
        <v>38</v>
      </c>
      <c r="C25" s="29">
        <v>6</v>
      </c>
      <c r="D25" s="5" t="s">
        <v>13</v>
      </c>
      <c r="E25" s="29">
        <v>8</v>
      </c>
      <c r="F25" s="5" t="s">
        <v>44</v>
      </c>
      <c r="G25" s="5"/>
      <c r="H25" s="5">
        <f t="shared" si="0"/>
        <v>0</v>
      </c>
      <c r="I25" s="5">
        <f t="shared" si="1"/>
        <v>3</v>
      </c>
    </row>
    <row r="26" spans="1:9" ht="15">
      <c r="A26" s="5"/>
      <c r="B26" s="5" t="s">
        <v>39</v>
      </c>
      <c r="C26" s="29">
        <v>10</v>
      </c>
      <c r="D26" s="5" t="s">
        <v>13</v>
      </c>
      <c r="E26" s="29">
        <v>4</v>
      </c>
      <c r="F26" s="5" t="s">
        <v>42</v>
      </c>
      <c r="G26" s="5"/>
      <c r="H26" s="5">
        <f t="shared" si="0"/>
        <v>3</v>
      </c>
      <c r="I26" s="5">
        <f t="shared" si="1"/>
        <v>0</v>
      </c>
    </row>
    <row r="27" spans="1:9" ht="15">
      <c r="A27" s="5"/>
      <c r="B27" s="5" t="s">
        <v>43</v>
      </c>
      <c r="C27" s="29">
        <v>8</v>
      </c>
      <c r="D27" s="5" t="s">
        <v>13</v>
      </c>
      <c r="E27" s="29">
        <v>6</v>
      </c>
      <c r="F27" s="5" t="s">
        <v>45</v>
      </c>
      <c r="G27" s="5"/>
      <c r="H27" s="5">
        <f t="shared" si="0"/>
        <v>3</v>
      </c>
      <c r="I27" s="5">
        <f t="shared" si="1"/>
        <v>0</v>
      </c>
    </row>
    <row r="28" spans="1:9" ht="15">
      <c r="A28" s="5"/>
      <c r="B28" s="5" t="s">
        <v>41</v>
      </c>
      <c r="C28" s="29">
        <v>6</v>
      </c>
      <c r="D28" s="5" t="s">
        <v>13</v>
      </c>
      <c r="E28" s="29">
        <v>8</v>
      </c>
      <c r="F28" s="5" t="s">
        <v>47</v>
      </c>
      <c r="G28" s="5"/>
      <c r="H28" s="5">
        <f t="shared" si="0"/>
        <v>0</v>
      </c>
      <c r="I28" s="5">
        <f t="shared" si="1"/>
        <v>3</v>
      </c>
    </row>
    <row r="29" spans="1:9" ht="15">
      <c r="A29" s="5"/>
      <c r="B29" s="5" t="s">
        <v>40</v>
      </c>
      <c r="C29" s="29">
        <v>9</v>
      </c>
      <c r="D29" s="5" t="s">
        <v>13</v>
      </c>
      <c r="E29" s="29">
        <v>5</v>
      </c>
      <c r="F29" s="5" t="s">
        <v>46</v>
      </c>
      <c r="G29" s="5"/>
      <c r="H29" s="5">
        <f t="shared" si="0"/>
        <v>3</v>
      </c>
      <c r="I29" s="5">
        <f t="shared" si="1"/>
        <v>0</v>
      </c>
    </row>
    <row r="30" spans="1:9" ht="15">
      <c r="A30" s="5"/>
      <c r="B30" s="5"/>
      <c r="C30" s="29"/>
      <c r="D30" s="5"/>
      <c r="E30" s="29"/>
      <c r="F30" s="5"/>
      <c r="G30" s="5"/>
      <c r="H30" s="5" t="str">
        <f t="shared" si="0"/>
        <v/>
      </c>
      <c r="I30" s="5" t="str">
        <f t="shared" si="1"/>
        <v/>
      </c>
    </row>
    <row r="31" spans="1:9" ht="15">
      <c r="A31" s="4">
        <v>43775</v>
      </c>
      <c r="B31" s="5" t="s">
        <v>42</v>
      </c>
      <c r="C31" s="29">
        <v>5</v>
      </c>
      <c r="D31" s="5" t="s">
        <v>13</v>
      </c>
      <c r="E31" s="29">
        <v>9</v>
      </c>
      <c r="F31" s="5" t="s">
        <v>40</v>
      </c>
      <c r="G31" s="5"/>
      <c r="H31" s="5">
        <f t="shared" si="0"/>
        <v>0</v>
      </c>
      <c r="I31" s="5">
        <f t="shared" si="1"/>
        <v>3</v>
      </c>
    </row>
    <row r="32" spans="1:9" ht="15">
      <c r="A32" s="5"/>
      <c r="B32" s="5" t="s">
        <v>44</v>
      </c>
      <c r="C32" s="29">
        <v>14</v>
      </c>
      <c r="D32" s="5" t="s">
        <v>13</v>
      </c>
      <c r="E32" s="29">
        <v>0</v>
      </c>
      <c r="F32" s="5" t="s">
        <v>39</v>
      </c>
      <c r="G32" s="5"/>
      <c r="H32" s="5">
        <f t="shared" si="0"/>
        <v>3</v>
      </c>
      <c r="I32" s="5">
        <f t="shared" si="1"/>
        <v>0</v>
      </c>
    </row>
    <row r="33" spans="1:9" ht="15">
      <c r="A33" s="5"/>
      <c r="B33" s="5" t="s">
        <v>47</v>
      </c>
      <c r="C33" s="29">
        <v>9</v>
      </c>
      <c r="D33" s="5" t="s">
        <v>13</v>
      </c>
      <c r="E33" s="29">
        <v>5</v>
      </c>
      <c r="F33" s="5" t="s">
        <v>38</v>
      </c>
      <c r="G33" s="5"/>
      <c r="H33" s="5">
        <f t="shared" si="0"/>
        <v>3</v>
      </c>
      <c r="I33" s="5">
        <f t="shared" si="1"/>
        <v>0</v>
      </c>
    </row>
    <row r="34" spans="1:9" ht="15">
      <c r="A34" s="5"/>
      <c r="B34" s="5" t="s">
        <v>45</v>
      </c>
      <c r="C34" s="29">
        <v>10</v>
      </c>
      <c r="D34" s="5" t="s">
        <v>13</v>
      </c>
      <c r="E34" s="29">
        <v>4</v>
      </c>
      <c r="F34" s="5" t="s">
        <v>41</v>
      </c>
      <c r="G34" s="5"/>
      <c r="H34" s="5">
        <f t="shared" si="0"/>
        <v>3</v>
      </c>
      <c r="I34" s="5">
        <f t="shared" si="1"/>
        <v>0</v>
      </c>
    </row>
    <row r="35" spans="1:9" ht="15">
      <c r="A35" s="5"/>
      <c r="B35" s="5" t="s">
        <v>46</v>
      </c>
      <c r="C35" s="29">
        <v>6</v>
      </c>
      <c r="D35" s="5" t="s">
        <v>13</v>
      </c>
      <c r="E35" s="29">
        <v>8</v>
      </c>
      <c r="F35" s="5" t="s">
        <v>43</v>
      </c>
      <c r="G35" s="5"/>
      <c r="H35" s="5">
        <f t="shared" si="0"/>
        <v>0</v>
      </c>
      <c r="I35" s="5">
        <f t="shared" si="1"/>
        <v>3</v>
      </c>
    </row>
    <row r="36" spans="1:9" ht="15">
      <c r="A36" s="5"/>
      <c r="B36" s="5"/>
      <c r="C36" s="29"/>
      <c r="D36" s="5"/>
      <c r="E36" s="29"/>
      <c r="F36" s="5"/>
      <c r="G36" s="5"/>
      <c r="H36" s="5" t="str">
        <f t="shared" si="0"/>
        <v/>
      </c>
      <c r="I36" s="5" t="str">
        <f t="shared" si="1"/>
        <v/>
      </c>
    </row>
    <row r="37" spans="1:9" ht="15">
      <c r="A37" s="4">
        <v>43782</v>
      </c>
      <c r="B37" s="5" t="s">
        <v>38</v>
      </c>
      <c r="C37" s="29">
        <v>8</v>
      </c>
      <c r="D37" s="5" t="s">
        <v>13</v>
      </c>
      <c r="E37" s="29">
        <v>6</v>
      </c>
      <c r="F37" s="5" t="s">
        <v>45</v>
      </c>
      <c r="G37" s="5"/>
      <c r="H37" s="5">
        <f t="shared" si="0"/>
        <v>3</v>
      </c>
      <c r="I37" s="5">
        <f t="shared" si="1"/>
        <v>0</v>
      </c>
    </row>
    <row r="38" spans="1:9" ht="15">
      <c r="A38" s="5"/>
      <c r="B38" s="5" t="s">
        <v>39</v>
      </c>
      <c r="C38" s="29">
        <v>7</v>
      </c>
      <c r="D38" s="5" t="s">
        <v>13</v>
      </c>
      <c r="E38" s="29">
        <v>7</v>
      </c>
      <c r="F38" s="5" t="s">
        <v>47</v>
      </c>
      <c r="G38" s="5"/>
      <c r="H38" s="5">
        <f t="shared" si="0"/>
        <v>1</v>
      </c>
      <c r="I38" s="5">
        <f t="shared" si="1"/>
        <v>1</v>
      </c>
    </row>
    <row r="39" spans="1:9" ht="15">
      <c r="A39" s="5"/>
      <c r="B39" s="5" t="s">
        <v>40</v>
      </c>
      <c r="C39" s="29">
        <v>10</v>
      </c>
      <c r="D39" s="5" t="s">
        <v>13</v>
      </c>
      <c r="E39" s="29">
        <v>4</v>
      </c>
      <c r="F39" s="5" t="s">
        <v>44</v>
      </c>
      <c r="G39" s="5"/>
      <c r="H39" s="5">
        <f t="shared" si="0"/>
        <v>3</v>
      </c>
      <c r="I39" s="5">
        <f t="shared" si="1"/>
        <v>0</v>
      </c>
    </row>
    <row r="40" spans="1:9" ht="15">
      <c r="A40" s="5"/>
      <c r="B40" s="5" t="s">
        <v>41</v>
      </c>
      <c r="C40" s="29">
        <v>7</v>
      </c>
      <c r="D40" s="5" t="s">
        <v>13</v>
      </c>
      <c r="E40" s="29">
        <v>7</v>
      </c>
      <c r="F40" s="5" t="s">
        <v>43</v>
      </c>
      <c r="G40" s="5"/>
      <c r="H40" s="5">
        <f t="shared" si="0"/>
        <v>1</v>
      </c>
      <c r="I40" s="5">
        <f t="shared" si="1"/>
        <v>1</v>
      </c>
    </row>
    <row r="41" spans="1:9" ht="15">
      <c r="A41" s="5"/>
      <c r="B41" s="5" t="s">
        <v>42</v>
      </c>
      <c r="C41" s="29">
        <v>11</v>
      </c>
      <c r="D41" s="5" t="s">
        <v>13</v>
      </c>
      <c r="E41" s="29">
        <v>3</v>
      </c>
      <c r="F41" s="5" t="s">
        <v>46</v>
      </c>
      <c r="G41" s="5"/>
      <c r="H41" s="5">
        <f t="shared" si="0"/>
        <v>3</v>
      </c>
      <c r="I41" s="5">
        <f t="shared" si="1"/>
        <v>0</v>
      </c>
    </row>
    <row r="42" spans="1:9" ht="15">
      <c r="A42" s="5"/>
      <c r="B42" s="5"/>
      <c r="C42" s="29"/>
      <c r="D42" s="5"/>
      <c r="E42" s="29"/>
      <c r="F42" s="5"/>
      <c r="G42" s="5"/>
      <c r="H42" s="5" t="str">
        <f t="shared" si="0"/>
        <v/>
      </c>
      <c r="I42" s="5" t="str">
        <f t="shared" si="1"/>
        <v/>
      </c>
    </row>
    <row r="43" spans="1:9" ht="15">
      <c r="A43" s="4">
        <v>43796</v>
      </c>
      <c r="B43" s="5" t="s">
        <v>44</v>
      </c>
      <c r="C43" s="29">
        <v>6</v>
      </c>
      <c r="D43" s="5" t="s">
        <v>13</v>
      </c>
      <c r="E43" s="29">
        <v>8</v>
      </c>
      <c r="F43" s="5" t="s">
        <v>42</v>
      </c>
      <c r="G43" s="5"/>
      <c r="H43" s="5">
        <f t="shared" si="0"/>
        <v>0</v>
      </c>
      <c r="I43" s="5">
        <f t="shared" si="1"/>
        <v>3</v>
      </c>
    </row>
    <row r="44" spans="1:9" ht="15">
      <c r="A44" s="5"/>
      <c r="B44" s="5" t="s">
        <v>47</v>
      </c>
      <c r="C44" s="29">
        <v>6</v>
      </c>
      <c r="D44" s="5" t="s">
        <v>13</v>
      </c>
      <c r="E44" s="29">
        <v>8</v>
      </c>
      <c r="F44" s="5" t="s">
        <v>40</v>
      </c>
      <c r="G44" s="5"/>
      <c r="H44" s="5">
        <f t="shared" si="0"/>
        <v>0</v>
      </c>
      <c r="I44" s="5">
        <f t="shared" si="1"/>
        <v>3</v>
      </c>
    </row>
    <row r="45" spans="1:9" ht="15">
      <c r="A45" s="5"/>
      <c r="B45" s="5" t="s">
        <v>45</v>
      </c>
      <c r="C45" s="29">
        <v>10</v>
      </c>
      <c r="D45" s="5" t="s">
        <v>13</v>
      </c>
      <c r="E45" s="29">
        <v>4</v>
      </c>
      <c r="F45" s="5" t="s">
        <v>39</v>
      </c>
      <c r="G45" s="5"/>
      <c r="H45" s="5">
        <f t="shared" si="0"/>
        <v>3</v>
      </c>
      <c r="I45" s="5">
        <f t="shared" si="1"/>
        <v>0</v>
      </c>
    </row>
    <row r="46" spans="1:9" ht="15">
      <c r="A46" s="5"/>
      <c r="B46" s="5" t="s">
        <v>43</v>
      </c>
      <c r="C46" s="29">
        <v>7</v>
      </c>
      <c r="D46" s="5" t="s">
        <v>13</v>
      </c>
      <c r="E46" s="29">
        <v>7</v>
      </c>
      <c r="F46" s="5" t="s">
        <v>38</v>
      </c>
      <c r="G46" s="5"/>
      <c r="H46" s="5">
        <f t="shared" si="0"/>
        <v>1</v>
      </c>
      <c r="I46" s="5">
        <f t="shared" si="1"/>
        <v>1</v>
      </c>
    </row>
    <row r="47" spans="1:9" ht="15">
      <c r="A47" s="5"/>
      <c r="B47" s="5" t="s">
        <v>46</v>
      </c>
      <c r="C47" s="29">
        <v>5</v>
      </c>
      <c r="D47" s="5" t="s">
        <v>13</v>
      </c>
      <c r="E47" s="29">
        <v>9</v>
      </c>
      <c r="F47" s="5" t="s">
        <v>41</v>
      </c>
      <c r="G47" s="5"/>
      <c r="H47" s="5">
        <f t="shared" si="0"/>
        <v>0</v>
      </c>
      <c r="I47" s="5">
        <f t="shared" si="1"/>
        <v>3</v>
      </c>
    </row>
    <row r="48" spans="1:9" ht="15">
      <c r="A48" s="5"/>
      <c r="B48" s="5"/>
      <c r="C48" s="29"/>
      <c r="D48" s="5"/>
      <c r="E48" s="29"/>
      <c r="F48" s="5"/>
      <c r="G48" s="5"/>
      <c r="H48" s="5" t="str">
        <f t="shared" si="0"/>
        <v/>
      </c>
      <c r="I48" s="5" t="str">
        <f t="shared" si="1"/>
        <v/>
      </c>
    </row>
    <row r="49" spans="1:9" ht="15">
      <c r="A49" s="4">
        <v>43803</v>
      </c>
      <c r="B49" s="5" t="s">
        <v>38</v>
      </c>
      <c r="C49" s="29">
        <v>9</v>
      </c>
      <c r="D49" s="5" t="s">
        <v>13</v>
      </c>
      <c r="E49" s="29">
        <v>5</v>
      </c>
      <c r="F49" s="5" t="s">
        <v>41</v>
      </c>
      <c r="G49" s="5"/>
      <c r="H49" s="5">
        <f t="shared" si="0"/>
        <v>3</v>
      </c>
      <c r="I49" s="5">
        <f t="shared" si="1"/>
        <v>0</v>
      </c>
    </row>
    <row r="50" spans="1:9" ht="15">
      <c r="A50" s="5"/>
      <c r="B50" s="5" t="s">
        <v>39</v>
      </c>
      <c r="C50" s="29">
        <v>12</v>
      </c>
      <c r="D50" s="5" t="s">
        <v>13</v>
      </c>
      <c r="E50" s="29">
        <v>2</v>
      </c>
      <c r="F50" s="5" t="s">
        <v>43</v>
      </c>
      <c r="G50" s="5"/>
      <c r="H50" s="5">
        <f t="shared" si="0"/>
        <v>3</v>
      </c>
      <c r="I50" s="5">
        <f t="shared" si="1"/>
        <v>0</v>
      </c>
    </row>
    <row r="51" spans="1:9" ht="15">
      <c r="A51" s="5"/>
      <c r="B51" s="5" t="s">
        <v>40</v>
      </c>
      <c r="C51" s="29">
        <v>8</v>
      </c>
      <c r="D51" s="5" t="s">
        <v>13</v>
      </c>
      <c r="E51" s="29">
        <v>6</v>
      </c>
      <c r="F51" s="5" t="s">
        <v>45</v>
      </c>
      <c r="G51" s="5"/>
      <c r="H51" s="5">
        <f t="shared" si="0"/>
        <v>3</v>
      </c>
      <c r="I51" s="5">
        <f t="shared" si="1"/>
        <v>0</v>
      </c>
    </row>
    <row r="52" spans="1:9" ht="15">
      <c r="A52" s="5"/>
      <c r="B52" s="5" t="s">
        <v>42</v>
      </c>
      <c r="C52" s="29">
        <v>8</v>
      </c>
      <c r="D52" s="5" t="s">
        <v>13</v>
      </c>
      <c r="E52" s="29">
        <v>6</v>
      </c>
      <c r="F52" s="5" t="s">
        <v>47</v>
      </c>
      <c r="G52" s="5"/>
      <c r="H52" s="5">
        <f t="shared" si="0"/>
        <v>3</v>
      </c>
      <c r="I52" s="5">
        <f t="shared" si="1"/>
        <v>0</v>
      </c>
    </row>
    <row r="53" spans="1:9" ht="15">
      <c r="A53" s="5"/>
      <c r="B53" s="5" t="s">
        <v>46</v>
      </c>
      <c r="C53" s="29">
        <v>6</v>
      </c>
      <c r="D53" s="5" t="s">
        <v>13</v>
      </c>
      <c r="E53" s="29">
        <v>8</v>
      </c>
      <c r="F53" s="5" t="s">
        <v>44</v>
      </c>
      <c r="G53" s="5"/>
      <c r="H53" s="5">
        <f t="shared" si="0"/>
        <v>0</v>
      </c>
      <c r="I53" s="5">
        <f t="shared" si="1"/>
        <v>3</v>
      </c>
    </row>
    <row r="54" spans="1:9" ht="15">
      <c r="A54" s="5"/>
      <c r="B54" s="5"/>
      <c r="C54" s="29"/>
      <c r="D54" s="5"/>
      <c r="E54" s="29"/>
      <c r="F54" s="5"/>
      <c r="G54" s="5"/>
      <c r="H54" s="5" t="str">
        <f t="shared" si="0"/>
        <v/>
      </c>
      <c r="I54" s="5" t="str">
        <f t="shared" si="1"/>
        <v/>
      </c>
    </row>
    <row r="55" spans="1:9" ht="15">
      <c r="A55" s="4">
        <v>43810</v>
      </c>
      <c r="B55" s="5" t="s">
        <v>44</v>
      </c>
      <c r="C55" s="29">
        <v>5</v>
      </c>
      <c r="D55" s="5" t="s">
        <v>13</v>
      </c>
      <c r="E55" s="29">
        <v>9</v>
      </c>
      <c r="F55" s="5" t="s">
        <v>47</v>
      </c>
      <c r="G55" s="5"/>
      <c r="H55" s="5">
        <f t="shared" si="0"/>
        <v>0</v>
      </c>
      <c r="I55" s="5">
        <f t="shared" si="1"/>
        <v>3</v>
      </c>
    </row>
    <row r="56" spans="1:9" ht="15">
      <c r="A56" s="5"/>
      <c r="B56" s="5" t="s">
        <v>45</v>
      </c>
      <c r="C56" s="29">
        <v>8</v>
      </c>
      <c r="D56" s="5" t="s">
        <v>13</v>
      </c>
      <c r="E56" s="29">
        <v>6</v>
      </c>
      <c r="F56" s="5" t="s">
        <v>42</v>
      </c>
      <c r="G56" s="5"/>
      <c r="H56" s="5">
        <f t="shared" si="0"/>
        <v>3</v>
      </c>
      <c r="I56" s="5">
        <f t="shared" si="1"/>
        <v>0</v>
      </c>
    </row>
    <row r="57" spans="1:9" ht="15">
      <c r="A57" s="5"/>
      <c r="B57" s="5" t="s">
        <v>43</v>
      </c>
      <c r="C57" s="29">
        <v>4</v>
      </c>
      <c r="D57" s="5" t="s">
        <v>13</v>
      </c>
      <c r="E57" s="29">
        <v>10</v>
      </c>
      <c r="F57" s="5" t="s">
        <v>40</v>
      </c>
      <c r="G57" s="5"/>
      <c r="H57" s="5">
        <f t="shared" si="0"/>
        <v>0</v>
      </c>
      <c r="I57" s="5">
        <f t="shared" si="1"/>
        <v>3</v>
      </c>
    </row>
    <row r="58" spans="1:9" ht="15">
      <c r="A58" s="5"/>
      <c r="B58" s="5" t="s">
        <v>41</v>
      </c>
      <c r="C58" s="29">
        <v>2</v>
      </c>
      <c r="D58" s="5" t="s">
        <v>13</v>
      </c>
      <c r="E58" s="29">
        <v>12</v>
      </c>
      <c r="F58" s="5" t="s">
        <v>39</v>
      </c>
      <c r="G58" s="5"/>
      <c r="H58" s="5">
        <f t="shared" si="0"/>
        <v>0</v>
      </c>
      <c r="I58" s="5">
        <f t="shared" si="1"/>
        <v>3</v>
      </c>
    </row>
    <row r="59" spans="1:9" ht="15">
      <c r="A59" s="5"/>
      <c r="B59" s="5" t="s">
        <v>46</v>
      </c>
      <c r="C59" s="29">
        <v>8</v>
      </c>
      <c r="D59" s="5" t="s">
        <v>13</v>
      </c>
      <c r="E59" s="29">
        <v>6</v>
      </c>
      <c r="F59" s="5" t="s">
        <v>38</v>
      </c>
      <c r="G59" s="5"/>
      <c r="H59" s="5">
        <f t="shared" si="0"/>
        <v>3</v>
      </c>
      <c r="I59" s="5">
        <f t="shared" si="1"/>
        <v>0</v>
      </c>
    </row>
    <row r="60" spans="1:9" ht="15">
      <c r="A60" s="5"/>
      <c r="B60" s="5"/>
      <c r="C60" s="29"/>
      <c r="D60" s="5"/>
      <c r="E60" s="29"/>
      <c r="F60" s="5"/>
      <c r="G60" s="5"/>
      <c r="H60" s="5" t="str">
        <f t="shared" si="0"/>
        <v/>
      </c>
      <c r="I60" s="5" t="str">
        <f t="shared" si="1"/>
        <v/>
      </c>
    </row>
    <row r="61" spans="1:9" ht="15">
      <c r="A61" s="4">
        <v>43817</v>
      </c>
      <c r="B61" s="5" t="s">
        <v>39</v>
      </c>
      <c r="C61" s="29">
        <v>9</v>
      </c>
      <c r="D61" s="5" t="s">
        <v>13</v>
      </c>
      <c r="E61" s="29">
        <v>5</v>
      </c>
      <c r="F61" s="5" t="s">
        <v>38</v>
      </c>
      <c r="G61" s="5"/>
      <c r="H61" s="5">
        <f t="shared" si="0"/>
        <v>3</v>
      </c>
      <c r="I61" s="5">
        <f t="shared" si="1"/>
        <v>0</v>
      </c>
    </row>
    <row r="62" spans="1:9" ht="15">
      <c r="A62" s="5"/>
      <c r="B62" s="5" t="s">
        <v>41</v>
      </c>
      <c r="C62" s="29">
        <v>3</v>
      </c>
      <c r="D62" s="5" t="s">
        <v>13</v>
      </c>
      <c r="E62" s="29">
        <v>11</v>
      </c>
      <c r="F62" s="5" t="s">
        <v>40</v>
      </c>
      <c r="G62" s="5"/>
      <c r="H62" s="5">
        <f t="shared" si="0"/>
        <v>0</v>
      </c>
      <c r="I62" s="5">
        <f t="shared" si="1"/>
        <v>3</v>
      </c>
    </row>
    <row r="63" spans="1:9" ht="15">
      <c r="A63" s="5"/>
      <c r="B63" s="5" t="s">
        <v>43</v>
      </c>
      <c r="C63" s="29">
        <v>3</v>
      </c>
      <c r="D63" s="5" t="s">
        <v>13</v>
      </c>
      <c r="E63" s="29">
        <v>11</v>
      </c>
      <c r="F63" s="5" t="s">
        <v>42</v>
      </c>
      <c r="G63" s="5"/>
      <c r="H63" s="5">
        <f t="shared" si="0"/>
        <v>0</v>
      </c>
      <c r="I63" s="5">
        <f t="shared" si="1"/>
        <v>3</v>
      </c>
    </row>
    <row r="64" spans="1:9" ht="15">
      <c r="A64" s="5"/>
      <c r="B64" s="5" t="s">
        <v>45</v>
      </c>
      <c r="C64" s="29">
        <v>9</v>
      </c>
      <c r="D64" s="5" t="s">
        <v>13</v>
      </c>
      <c r="E64" s="29">
        <v>5</v>
      </c>
      <c r="F64" s="5" t="s">
        <v>44</v>
      </c>
      <c r="G64" s="5"/>
      <c r="H64" s="5">
        <f t="shared" si="0"/>
        <v>3</v>
      </c>
      <c r="I64" s="5">
        <f t="shared" si="1"/>
        <v>0</v>
      </c>
    </row>
    <row r="65" spans="1:9" ht="15">
      <c r="A65" s="5"/>
      <c r="B65" s="5" t="s">
        <v>47</v>
      </c>
      <c r="C65" s="29">
        <v>10</v>
      </c>
      <c r="D65" s="5" t="s">
        <v>13</v>
      </c>
      <c r="E65" s="29">
        <v>4</v>
      </c>
      <c r="F65" s="5" t="s">
        <v>46</v>
      </c>
      <c r="G65" s="5"/>
      <c r="H65" s="5">
        <f t="shared" si="0"/>
        <v>3</v>
      </c>
      <c r="I65" s="5">
        <f t="shared" si="1"/>
        <v>0</v>
      </c>
    </row>
    <row r="66" spans="1:9" ht="15">
      <c r="A66" s="5"/>
      <c r="B66" s="5"/>
      <c r="C66" s="29"/>
      <c r="D66" s="5"/>
      <c r="E66" s="29"/>
      <c r="F66" s="5"/>
      <c r="G66" s="2"/>
      <c r="H66" s="5" t="str">
        <f t="shared" si="0"/>
        <v/>
      </c>
      <c r="I66" s="5" t="str">
        <f t="shared" si="1"/>
        <v/>
      </c>
    </row>
    <row r="67" spans="1:9" ht="15">
      <c r="A67" s="4">
        <v>43845</v>
      </c>
      <c r="B67" s="5" t="s">
        <v>40</v>
      </c>
      <c r="C67" s="29">
        <v>7</v>
      </c>
      <c r="D67" s="5" t="s">
        <v>13</v>
      </c>
      <c r="E67" s="29">
        <v>7</v>
      </c>
      <c r="F67" s="5" t="s">
        <v>38</v>
      </c>
      <c r="H67" s="5">
        <f t="shared" si="0"/>
        <v>1</v>
      </c>
      <c r="I67" s="5">
        <f t="shared" si="1"/>
        <v>1</v>
      </c>
    </row>
    <row r="68" spans="1:9" ht="15">
      <c r="A68" s="5"/>
      <c r="B68" s="5" t="s">
        <v>47</v>
      </c>
      <c r="C68" s="29">
        <v>14</v>
      </c>
      <c r="D68" s="5" t="s">
        <v>13</v>
      </c>
      <c r="E68" s="29">
        <v>0</v>
      </c>
      <c r="F68" s="5" t="s">
        <v>45</v>
      </c>
      <c r="H68" s="5">
        <f t="shared" si="0"/>
        <v>3</v>
      </c>
      <c r="I68" s="5">
        <f t="shared" si="1"/>
        <v>0</v>
      </c>
    </row>
    <row r="69" spans="1:9" ht="15">
      <c r="A69" s="5"/>
      <c r="B69" s="5" t="s">
        <v>44</v>
      </c>
      <c r="C69" s="29">
        <v>8</v>
      </c>
      <c r="D69" s="5" t="s">
        <v>13</v>
      </c>
      <c r="E69" s="29">
        <v>6</v>
      </c>
      <c r="F69" s="5" t="s">
        <v>43</v>
      </c>
      <c r="H69" s="5">
        <f t="shared" si="0"/>
        <v>3</v>
      </c>
      <c r="I69" s="5">
        <f t="shared" si="1"/>
        <v>0</v>
      </c>
    </row>
    <row r="70" spans="1:9" ht="15">
      <c r="A70" s="5"/>
      <c r="B70" s="5" t="s">
        <v>42</v>
      </c>
      <c r="C70" s="29">
        <v>8</v>
      </c>
      <c r="D70" s="5" t="s">
        <v>13</v>
      </c>
      <c r="E70" s="29">
        <v>6</v>
      </c>
      <c r="F70" s="5" t="s">
        <v>41</v>
      </c>
      <c r="H70" s="5">
        <f t="shared" si="0"/>
        <v>3</v>
      </c>
      <c r="I70" s="5">
        <f t="shared" si="1"/>
        <v>0</v>
      </c>
    </row>
    <row r="71" spans="1:9" ht="15">
      <c r="A71" s="5"/>
      <c r="B71" s="5" t="s">
        <v>46</v>
      </c>
      <c r="C71" s="29">
        <v>6</v>
      </c>
      <c r="D71" s="5" t="s">
        <v>13</v>
      </c>
      <c r="E71" s="29">
        <v>8</v>
      </c>
      <c r="F71" s="5" t="s">
        <v>39</v>
      </c>
      <c r="H71" s="5">
        <f t="shared" si="0"/>
        <v>0</v>
      </c>
      <c r="I71" s="5">
        <f t="shared" si="1"/>
        <v>3</v>
      </c>
    </row>
    <row r="72" spans="1:9" ht="15">
      <c r="A72" s="5"/>
      <c r="B72" s="5"/>
      <c r="C72" s="29"/>
      <c r="D72" s="5" t="s">
        <v>34</v>
      </c>
      <c r="E72" s="29"/>
      <c r="F72" s="5"/>
      <c r="H72" s="5" t="str">
        <f t="shared" ref="H72:H113" si="2">IF(C72="","",IF(C72&gt;E72,3,IF(C72=E72,1,0)))</f>
        <v/>
      </c>
      <c r="I72" s="5" t="str">
        <f t="shared" ref="I72:I113" si="3">IF(E72="","",IF(E72&gt;C72,3,IF(E72=C72,1,0)))</f>
        <v/>
      </c>
    </row>
    <row r="73" spans="1:9" ht="15">
      <c r="A73" s="4">
        <v>43866</v>
      </c>
      <c r="B73" s="5" t="s">
        <v>39</v>
      </c>
      <c r="C73" s="29">
        <v>7</v>
      </c>
      <c r="D73" s="5" t="s">
        <v>13</v>
      </c>
      <c r="E73" s="29">
        <v>7</v>
      </c>
      <c r="F73" s="5" t="s">
        <v>40</v>
      </c>
      <c r="H73" s="5">
        <f t="shared" si="2"/>
        <v>1</v>
      </c>
      <c r="I73" s="5">
        <f t="shared" si="3"/>
        <v>1</v>
      </c>
    </row>
    <row r="74" spans="1:9" ht="15">
      <c r="A74" s="5"/>
      <c r="B74" s="5" t="s">
        <v>38</v>
      </c>
      <c r="C74" s="29"/>
      <c r="D74" s="5" t="s">
        <v>13</v>
      </c>
      <c r="E74" s="29"/>
      <c r="F74" s="5" t="s">
        <v>42</v>
      </c>
      <c r="H74" s="5" t="str">
        <f t="shared" si="2"/>
        <v/>
      </c>
      <c r="I74" s="5" t="str">
        <f t="shared" si="3"/>
        <v/>
      </c>
    </row>
    <row r="75" spans="1:9" ht="15">
      <c r="A75" s="5"/>
      <c r="B75" s="5" t="s">
        <v>41</v>
      </c>
      <c r="C75" s="29">
        <v>4</v>
      </c>
      <c r="D75" s="5" t="s">
        <v>13</v>
      </c>
      <c r="E75" s="29">
        <v>10</v>
      </c>
      <c r="F75" s="5" t="s">
        <v>44</v>
      </c>
      <c r="H75" s="5">
        <f t="shared" si="2"/>
        <v>0</v>
      </c>
      <c r="I75" s="5">
        <f t="shared" si="3"/>
        <v>3</v>
      </c>
    </row>
    <row r="76" spans="1:9" ht="15">
      <c r="A76" s="5"/>
      <c r="B76" s="5" t="s">
        <v>43</v>
      </c>
      <c r="C76" s="29">
        <v>2</v>
      </c>
      <c r="D76" s="5" t="s">
        <v>13</v>
      </c>
      <c r="E76" s="29">
        <v>12</v>
      </c>
      <c r="F76" s="5" t="s">
        <v>47</v>
      </c>
      <c r="H76" s="5">
        <f t="shared" si="2"/>
        <v>0</v>
      </c>
      <c r="I76" s="5">
        <f t="shared" si="3"/>
        <v>3</v>
      </c>
    </row>
    <row r="77" spans="1:9" ht="15">
      <c r="A77" s="5"/>
      <c r="B77" s="5" t="s">
        <v>45</v>
      </c>
      <c r="C77" s="29">
        <v>11</v>
      </c>
      <c r="D77" s="5" t="s">
        <v>13</v>
      </c>
      <c r="E77" s="29">
        <v>3</v>
      </c>
      <c r="F77" s="5" t="s">
        <v>46</v>
      </c>
      <c r="H77" s="5">
        <f t="shared" si="2"/>
        <v>3</v>
      </c>
      <c r="I77" s="5">
        <f t="shared" si="3"/>
        <v>0</v>
      </c>
    </row>
    <row r="78" spans="1:9" ht="15">
      <c r="A78" s="5"/>
      <c r="B78" s="5"/>
      <c r="C78" s="29"/>
      <c r="D78" s="5"/>
      <c r="E78" s="29"/>
      <c r="F78" s="5"/>
      <c r="H78" s="5" t="str">
        <f t="shared" si="2"/>
        <v/>
      </c>
      <c r="I78" s="5" t="str">
        <f t="shared" si="3"/>
        <v/>
      </c>
    </row>
    <row r="79" spans="1:9" ht="15">
      <c r="A79" s="4">
        <v>43873</v>
      </c>
      <c r="B79" s="5" t="s">
        <v>44</v>
      </c>
      <c r="C79" s="29"/>
      <c r="D79" s="5" t="s">
        <v>13</v>
      </c>
      <c r="E79" s="29"/>
      <c r="F79" s="5" t="s">
        <v>38</v>
      </c>
      <c r="H79" s="5" t="str">
        <f t="shared" si="2"/>
        <v/>
      </c>
      <c r="I79" s="5" t="str">
        <f t="shared" si="3"/>
        <v/>
      </c>
    </row>
    <row r="80" spans="1:9" ht="15">
      <c r="A80" s="5"/>
      <c r="B80" s="5" t="s">
        <v>42</v>
      </c>
      <c r="C80" s="29">
        <v>9</v>
      </c>
      <c r="D80" s="5" t="s">
        <v>13</v>
      </c>
      <c r="E80" s="29">
        <v>5</v>
      </c>
      <c r="F80" s="5" t="s">
        <v>39</v>
      </c>
      <c r="H80" s="5">
        <f t="shared" si="2"/>
        <v>3</v>
      </c>
      <c r="I80" s="5">
        <f t="shared" si="3"/>
        <v>0</v>
      </c>
    </row>
    <row r="81" spans="1:9" ht="15">
      <c r="A81" s="5"/>
      <c r="B81" s="5" t="s">
        <v>45</v>
      </c>
      <c r="C81" s="29">
        <v>13</v>
      </c>
      <c r="D81" s="5" t="s">
        <v>13</v>
      </c>
      <c r="E81" s="29">
        <v>1</v>
      </c>
      <c r="F81" s="5" t="s">
        <v>43</v>
      </c>
      <c r="H81" s="5">
        <f t="shared" si="2"/>
        <v>3</v>
      </c>
      <c r="I81" s="5">
        <f t="shared" si="3"/>
        <v>0</v>
      </c>
    </row>
    <row r="82" spans="1:9" ht="15">
      <c r="A82" s="5"/>
      <c r="B82" s="5" t="s">
        <v>47</v>
      </c>
      <c r="C82" s="29">
        <v>9</v>
      </c>
      <c r="D82" s="5" t="s">
        <v>13</v>
      </c>
      <c r="E82" s="29">
        <v>5</v>
      </c>
      <c r="F82" s="5" t="s">
        <v>41</v>
      </c>
      <c r="H82" s="5">
        <f t="shared" si="2"/>
        <v>3</v>
      </c>
      <c r="I82" s="5">
        <f t="shared" si="3"/>
        <v>0</v>
      </c>
    </row>
    <row r="83" spans="1:9" ht="15">
      <c r="A83" s="5"/>
      <c r="B83" s="5" t="s">
        <v>46</v>
      </c>
      <c r="C83" s="29">
        <v>2</v>
      </c>
      <c r="D83" s="5" t="s">
        <v>13</v>
      </c>
      <c r="E83" s="29">
        <v>12</v>
      </c>
      <c r="F83" s="5" t="s">
        <v>40</v>
      </c>
      <c r="H83" s="5">
        <f t="shared" si="2"/>
        <v>0</v>
      </c>
      <c r="I83" s="5">
        <f t="shared" si="3"/>
        <v>3</v>
      </c>
    </row>
    <row r="84" spans="1:9" ht="15">
      <c r="A84" s="5"/>
      <c r="B84" s="5"/>
      <c r="C84" s="29"/>
      <c r="D84" s="5"/>
      <c r="E84" s="29"/>
      <c r="F84" s="5"/>
      <c r="H84" s="5" t="str">
        <f t="shared" si="2"/>
        <v/>
      </c>
      <c r="I84" s="5" t="str">
        <f t="shared" si="3"/>
        <v/>
      </c>
    </row>
    <row r="85" spans="1:9" ht="15">
      <c r="A85" s="4">
        <v>43880</v>
      </c>
      <c r="B85" s="5" t="s">
        <v>40</v>
      </c>
      <c r="C85" s="29"/>
      <c r="D85" s="5" t="s">
        <v>13</v>
      </c>
      <c r="E85" s="29"/>
      <c r="F85" s="5" t="s">
        <v>42</v>
      </c>
      <c r="H85" s="5" t="str">
        <f t="shared" si="2"/>
        <v/>
      </c>
      <c r="I85" s="5" t="str">
        <f t="shared" si="3"/>
        <v/>
      </c>
    </row>
    <row r="86" spans="1:9" ht="15">
      <c r="A86" s="5"/>
      <c r="B86" s="5" t="s">
        <v>39</v>
      </c>
      <c r="C86" s="29"/>
      <c r="D86" s="5" t="s">
        <v>13</v>
      </c>
      <c r="E86" s="29"/>
      <c r="F86" s="5" t="s">
        <v>44</v>
      </c>
      <c r="H86" s="5" t="str">
        <f t="shared" si="2"/>
        <v/>
      </c>
      <c r="I86" s="5" t="str">
        <f t="shared" si="3"/>
        <v/>
      </c>
    </row>
    <row r="87" spans="1:9" ht="15">
      <c r="A87" s="5"/>
      <c r="B87" s="5" t="s">
        <v>38</v>
      </c>
      <c r="C87" s="29"/>
      <c r="D87" s="5" t="s">
        <v>13</v>
      </c>
      <c r="E87" s="29"/>
      <c r="F87" s="5" t="s">
        <v>47</v>
      </c>
      <c r="H87" s="5" t="str">
        <f t="shared" si="2"/>
        <v/>
      </c>
      <c r="I87" s="5" t="str">
        <f t="shared" si="3"/>
        <v/>
      </c>
    </row>
    <row r="88" spans="1:9" ht="15">
      <c r="A88" s="5"/>
      <c r="B88" s="5" t="s">
        <v>41</v>
      </c>
      <c r="C88" s="29"/>
      <c r="D88" s="5" t="s">
        <v>13</v>
      </c>
      <c r="E88" s="29"/>
      <c r="F88" s="5" t="s">
        <v>45</v>
      </c>
      <c r="H88" s="5" t="str">
        <f t="shared" si="2"/>
        <v/>
      </c>
      <c r="I88" s="5" t="str">
        <f t="shared" si="3"/>
        <v/>
      </c>
    </row>
    <row r="89" spans="1:9" ht="15">
      <c r="A89" s="5"/>
      <c r="B89" s="5" t="s">
        <v>43</v>
      </c>
      <c r="C89" s="29"/>
      <c r="D89" s="5" t="s">
        <v>13</v>
      </c>
      <c r="E89" s="29"/>
      <c r="F89" s="5" t="s">
        <v>46</v>
      </c>
      <c r="H89" s="5" t="str">
        <f t="shared" si="2"/>
        <v/>
      </c>
      <c r="I89" s="5" t="str">
        <f t="shared" si="3"/>
        <v/>
      </c>
    </row>
    <row r="90" spans="1:9" ht="15">
      <c r="A90" s="5"/>
      <c r="B90" s="5"/>
      <c r="C90" s="29"/>
      <c r="D90" s="5"/>
      <c r="E90" s="29"/>
      <c r="F90" s="5"/>
      <c r="H90" s="5" t="str">
        <f t="shared" si="2"/>
        <v/>
      </c>
      <c r="I90" s="5" t="str">
        <f t="shared" si="3"/>
        <v/>
      </c>
    </row>
    <row r="91" spans="1:9" ht="15">
      <c r="A91" s="4">
        <v>43887</v>
      </c>
      <c r="B91" s="5" t="s">
        <v>45</v>
      </c>
      <c r="C91" s="29"/>
      <c r="D91" s="5" t="s">
        <v>13</v>
      </c>
      <c r="E91" s="29"/>
      <c r="F91" s="5" t="s">
        <v>38</v>
      </c>
      <c r="H91" s="5" t="str">
        <f t="shared" si="2"/>
        <v/>
      </c>
      <c r="I91" s="5" t="str">
        <f t="shared" si="3"/>
        <v/>
      </c>
    </row>
    <row r="92" spans="1:9" ht="15">
      <c r="A92" s="5"/>
      <c r="B92" s="5" t="s">
        <v>47</v>
      </c>
      <c r="C92" s="29"/>
      <c r="D92" s="5" t="s">
        <v>13</v>
      </c>
      <c r="E92" s="29"/>
      <c r="F92" s="5" t="s">
        <v>39</v>
      </c>
      <c r="H92" s="5" t="str">
        <f t="shared" si="2"/>
        <v/>
      </c>
      <c r="I92" s="5" t="str">
        <f t="shared" si="3"/>
        <v/>
      </c>
    </row>
    <row r="93" spans="1:9" ht="15">
      <c r="A93" s="5"/>
      <c r="B93" s="5" t="s">
        <v>44</v>
      </c>
      <c r="C93" s="29"/>
      <c r="D93" s="5" t="s">
        <v>13</v>
      </c>
      <c r="E93" s="29"/>
      <c r="F93" s="5" t="s">
        <v>40</v>
      </c>
      <c r="H93" s="5" t="str">
        <f t="shared" si="2"/>
        <v/>
      </c>
      <c r="I93" s="5" t="str">
        <f t="shared" si="3"/>
        <v/>
      </c>
    </row>
    <row r="94" spans="1:9" ht="15">
      <c r="A94" s="5"/>
      <c r="B94" s="5" t="s">
        <v>43</v>
      </c>
      <c r="C94" s="29"/>
      <c r="D94" s="5" t="s">
        <v>13</v>
      </c>
      <c r="E94" s="29"/>
      <c r="F94" s="5" t="s">
        <v>41</v>
      </c>
      <c r="H94" s="5" t="str">
        <f t="shared" si="2"/>
        <v/>
      </c>
      <c r="I94" s="5" t="str">
        <f t="shared" si="3"/>
        <v/>
      </c>
    </row>
    <row r="95" spans="1:9" ht="15">
      <c r="A95" s="5"/>
      <c r="B95" s="5" t="s">
        <v>46</v>
      </c>
      <c r="C95" s="29"/>
      <c r="D95" s="5" t="s">
        <v>13</v>
      </c>
      <c r="E95" s="29"/>
      <c r="F95" s="5" t="s">
        <v>42</v>
      </c>
      <c r="H95" s="5" t="str">
        <f t="shared" si="2"/>
        <v/>
      </c>
      <c r="I95" s="5" t="str">
        <f t="shared" si="3"/>
        <v/>
      </c>
    </row>
    <row r="96" spans="1:9" ht="15">
      <c r="A96" s="5"/>
      <c r="B96" s="5"/>
      <c r="C96" s="29"/>
      <c r="D96" s="5"/>
      <c r="E96" s="29"/>
      <c r="F96" s="5"/>
      <c r="H96" s="5" t="str">
        <f t="shared" si="2"/>
        <v/>
      </c>
      <c r="I96" s="5" t="str">
        <f t="shared" si="3"/>
        <v/>
      </c>
    </row>
    <row r="97" spans="1:9" ht="15">
      <c r="A97" s="4">
        <v>43894</v>
      </c>
      <c r="B97" s="5" t="s">
        <v>42</v>
      </c>
      <c r="C97" s="29"/>
      <c r="D97" s="5" t="s">
        <v>13</v>
      </c>
      <c r="E97" s="29"/>
      <c r="F97" s="5" t="s">
        <v>44</v>
      </c>
      <c r="H97" s="5" t="str">
        <f t="shared" si="2"/>
        <v/>
      </c>
      <c r="I97" s="5" t="str">
        <f t="shared" si="3"/>
        <v/>
      </c>
    </row>
    <row r="98" spans="1:9" ht="15">
      <c r="A98" s="5"/>
      <c r="B98" s="5" t="s">
        <v>40</v>
      </c>
      <c r="C98" s="29"/>
      <c r="D98" s="5" t="s">
        <v>13</v>
      </c>
      <c r="E98" s="29"/>
      <c r="F98" s="5" t="s">
        <v>47</v>
      </c>
      <c r="H98" s="5" t="str">
        <f t="shared" si="2"/>
        <v/>
      </c>
      <c r="I98" s="5" t="str">
        <f t="shared" si="3"/>
        <v/>
      </c>
    </row>
    <row r="99" spans="1:9" ht="15">
      <c r="A99" s="5"/>
      <c r="B99" s="5" t="s">
        <v>39</v>
      </c>
      <c r="C99" s="29"/>
      <c r="D99" s="5" t="s">
        <v>13</v>
      </c>
      <c r="E99" s="29"/>
      <c r="F99" s="5" t="s">
        <v>45</v>
      </c>
      <c r="H99" s="5" t="str">
        <f t="shared" si="2"/>
        <v/>
      </c>
      <c r="I99" s="5" t="str">
        <f t="shared" si="3"/>
        <v/>
      </c>
    </row>
    <row r="100" spans="1:9" ht="15">
      <c r="A100" s="5"/>
      <c r="B100" s="5" t="s">
        <v>38</v>
      </c>
      <c r="C100" s="29"/>
      <c r="D100" s="5" t="s">
        <v>13</v>
      </c>
      <c r="E100" s="29"/>
      <c r="F100" s="5" t="s">
        <v>43</v>
      </c>
      <c r="H100" s="5" t="str">
        <f t="shared" si="2"/>
        <v/>
      </c>
      <c r="I100" s="5" t="str">
        <f t="shared" si="3"/>
        <v/>
      </c>
    </row>
    <row r="101" spans="1:9" ht="15">
      <c r="A101" s="5"/>
      <c r="B101" s="5" t="s">
        <v>41</v>
      </c>
      <c r="C101" s="29"/>
      <c r="D101" s="5" t="s">
        <v>13</v>
      </c>
      <c r="E101" s="29"/>
      <c r="F101" s="5" t="s">
        <v>46</v>
      </c>
      <c r="H101" s="5" t="str">
        <f t="shared" si="2"/>
        <v/>
      </c>
      <c r="I101" s="5" t="str">
        <f t="shared" si="3"/>
        <v/>
      </c>
    </row>
    <row r="102" spans="1:9" ht="15">
      <c r="A102" s="5"/>
      <c r="B102" s="5"/>
      <c r="C102" s="29"/>
      <c r="D102" s="5"/>
      <c r="E102" s="29"/>
      <c r="F102" s="5"/>
      <c r="H102" s="5" t="str">
        <f t="shared" si="2"/>
        <v/>
      </c>
      <c r="I102" s="5" t="str">
        <f t="shared" si="3"/>
        <v/>
      </c>
    </row>
    <row r="103" spans="1:9" ht="15">
      <c r="A103" s="4">
        <v>43922</v>
      </c>
      <c r="B103" s="5" t="s">
        <v>41</v>
      </c>
      <c r="C103" s="29"/>
      <c r="D103" s="5" t="s">
        <v>13</v>
      </c>
      <c r="E103" s="29"/>
      <c r="F103" s="5" t="s">
        <v>38</v>
      </c>
      <c r="H103" s="5" t="str">
        <f t="shared" si="2"/>
        <v/>
      </c>
      <c r="I103" s="5" t="str">
        <f t="shared" si="3"/>
        <v/>
      </c>
    </row>
    <row r="104" spans="1:9" ht="15">
      <c r="A104" s="5"/>
      <c r="B104" s="5" t="s">
        <v>43</v>
      </c>
      <c r="C104" s="29"/>
      <c r="D104" s="5" t="s">
        <v>13</v>
      </c>
      <c r="E104" s="29"/>
      <c r="F104" s="5" t="s">
        <v>39</v>
      </c>
      <c r="H104" s="5" t="str">
        <f t="shared" si="2"/>
        <v/>
      </c>
      <c r="I104" s="5" t="str">
        <f t="shared" si="3"/>
        <v/>
      </c>
    </row>
    <row r="105" spans="1:9" ht="15">
      <c r="A105" s="5"/>
      <c r="B105" s="5" t="s">
        <v>45</v>
      </c>
      <c r="C105" s="29"/>
      <c r="D105" s="5" t="s">
        <v>13</v>
      </c>
      <c r="E105" s="29"/>
      <c r="F105" s="5" t="s">
        <v>40</v>
      </c>
      <c r="H105" s="5" t="str">
        <f t="shared" si="2"/>
        <v/>
      </c>
      <c r="I105" s="5" t="str">
        <f t="shared" si="3"/>
        <v/>
      </c>
    </row>
    <row r="106" spans="1:9" ht="15">
      <c r="A106" s="5"/>
      <c r="B106" s="5" t="s">
        <v>47</v>
      </c>
      <c r="C106" s="29"/>
      <c r="D106" s="5" t="s">
        <v>13</v>
      </c>
      <c r="E106" s="29"/>
      <c r="F106" s="5" t="s">
        <v>42</v>
      </c>
      <c r="H106" s="5" t="str">
        <f t="shared" si="2"/>
        <v/>
      </c>
      <c r="I106" s="5" t="str">
        <f t="shared" si="3"/>
        <v/>
      </c>
    </row>
    <row r="107" spans="1:9" ht="15">
      <c r="A107" s="5"/>
      <c r="B107" s="5" t="s">
        <v>44</v>
      </c>
      <c r="C107" s="29"/>
      <c r="D107" s="5" t="s">
        <v>13</v>
      </c>
      <c r="E107" s="29"/>
      <c r="F107" s="5" t="s">
        <v>46</v>
      </c>
      <c r="H107" s="5" t="str">
        <f t="shared" si="2"/>
        <v/>
      </c>
      <c r="I107" s="5" t="str">
        <f t="shared" si="3"/>
        <v/>
      </c>
    </row>
    <row r="108" spans="1:9" ht="15">
      <c r="A108" s="5"/>
      <c r="B108" s="5"/>
      <c r="C108" s="29"/>
      <c r="D108" s="5"/>
      <c r="E108" s="29"/>
      <c r="F108" s="5"/>
      <c r="H108" s="5" t="str">
        <f t="shared" si="2"/>
        <v/>
      </c>
      <c r="I108" s="5" t="str">
        <f t="shared" si="3"/>
        <v/>
      </c>
    </row>
    <row r="109" spans="1:9" ht="15">
      <c r="A109" s="4">
        <v>43929</v>
      </c>
      <c r="B109" s="5" t="s">
        <v>47</v>
      </c>
      <c r="C109" s="29"/>
      <c r="D109" s="5" t="s">
        <v>13</v>
      </c>
      <c r="E109" s="29"/>
      <c r="F109" s="5" t="s">
        <v>44</v>
      </c>
      <c r="H109" s="5" t="str">
        <f t="shared" si="2"/>
        <v/>
      </c>
      <c r="I109" s="5" t="str">
        <f t="shared" si="3"/>
        <v/>
      </c>
    </row>
    <row r="110" spans="1:9" ht="15">
      <c r="A110" s="5"/>
      <c r="B110" s="5" t="s">
        <v>42</v>
      </c>
      <c r="C110" s="29"/>
      <c r="D110" s="5" t="s">
        <v>13</v>
      </c>
      <c r="E110" s="29"/>
      <c r="F110" s="5" t="s">
        <v>45</v>
      </c>
      <c r="H110" s="5" t="str">
        <f t="shared" si="2"/>
        <v/>
      </c>
      <c r="I110" s="5" t="str">
        <f t="shared" si="3"/>
        <v/>
      </c>
    </row>
    <row r="111" spans="1:9" ht="15">
      <c r="A111" s="5"/>
      <c r="B111" s="5" t="s">
        <v>40</v>
      </c>
      <c r="C111" s="29"/>
      <c r="D111" s="5" t="s">
        <v>13</v>
      </c>
      <c r="E111" s="29"/>
      <c r="F111" s="5" t="s">
        <v>43</v>
      </c>
      <c r="H111" s="5" t="str">
        <f t="shared" si="2"/>
        <v/>
      </c>
      <c r="I111" s="5" t="str">
        <f t="shared" si="3"/>
        <v/>
      </c>
    </row>
    <row r="112" spans="1:9" ht="15">
      <c r="A112" s="5"/>
      <c r="B112" s="5" t="s">
        <v>39</v>
      </c>
      <c r="C112" s="29"/>
      <c r="D112" s="5" t="s">
        <v>13</v>
      </c>
      <c r="E112" s="29"/>
      <c r="F112" s="5" t="s">
        <v>41</v>
      </c>
      <c r="H112" s="5" t="str">
        <f t="shared" si="2"/>
        <v/>
      </c>
      <c r="I112" s="5" t="str">
        <f t="shared" si="3"/>
        <v/>
      </c>
    </row>
    <row r="113" spans="1:9" ht="15">
      <c r="A113" s="5"/>
      <c r="B113" s="5" t="s">
        <v>38</v>
      </c>
      <c r="C113" s="29"/>
      <c r="D113" s="5" t="s">
        <v>13</v>
      </c>
      <c r="E113" s="29"/>
      <c r="F113" s="5" t="s">
        <v>46</v>
      </c>
      <c r="H113" s="5" t="str">
        <f t="shared" si="2"/>
        <v/>
      </c>
      <c r="I113" s="5" t="str">
        <f t="shared" si="3"/>
        <v/>
      </c>
    </row>
  </sheetData>
  <sheetProtection password="D2DF" sheet="1" objects="1" scenarios="1" selectLockedCells="1"/>
  <mergeCells count="3">
    <mergeCell ref="A2:F2"/>
    <mergeCell ref="A3:F3"/>
    <mergeCell ref="A5:F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13"/>
  <sheetViews>
    <sheetView topLeftCell="A70" workbookViewId="0">
      <selection activeCell="E83" sqref="E83"/>
    </sheetView>
  </sheetViews>
  <sheetFormatPr defaultRowHeight="12.75"/>
  <cols>
    <col min="1" max="1" width="12.7109375" bestFit="1" customWidth="1"/>
    <col min="2" max="2" width="25.28515625" bestFit="1" customWidth="1"/>
    <col min="3" max="3" width="3.85546875" style="27" bestFit="1" customWidth="1"/>
    <col min="4" max="4" width="5.28515625" customWidth="1"/>
    <col min="5" max="5" width="3.85546875" style="27" bestFit="1" customWidth="1"/>
    <col min="6" max="6" width="25.28515625" bestFit="1" customWidth="1"/>
    <col min="7" max="7" width="9.140625" customWidth="1"/>
    <col min="8" max="9" width="9.140625" hidden="1" customWidth="1"/>
    <col min="10" max="10" width="9.140625" customWidth="1"/>
  </cols>
  <sheetData>
    <row r="1" spans="1:9">
      <c r="C1"/>
      <c r="E1"/>
    </row>
    <row r="2" spans="1:9" ht="26.25">
      <c r="A2" s="31" t="s">
        <v>36</v>
      </c>
      <c r="B2" s="31"/>
      <c r="C2" s="31"/>
      <c r="D2" s="31"/>
      <c r="E2" s="31"/>
      <c r="F2" s="31"/>
      <c r="G2" s="7"/>
      <c r="H2" s="1"/>
      <c r="I2" s="1"/>
    </row>
    <row r="3" spans="1:9" ht="26.25">
      <c r="A3" s="31" t="s">
        <v>37</v>
      </c>
      <c r="B3" s="31"/>
      <c r="C3" s="31"/>
      <c r="D3" s="31"/>
      <c r="E3" s="31"/>
      <c r="F3" s="31"/>
      <c r="G3" s="7"/>
      <c r="H3" s="1"/>
      <c r="I3" s="1"/>
    </row>
    <row r="4" spans="1:9" ht="26.25">
      <c r="A4" s="1"/>
      <c r="B4" s="1"/>
      <c r="C4" s="1"/>
      <c r="D4" s="1"/>
      <c r="E4" s="1"/>
      <c r="F4" s="1"/>
      <c r="G4" s="1"/>
      <c r="H4" s="1"/>
      <c r="I4" s="1"/>
    </row>
    <row r="5" spans="1:9" ht="26.25">
      <c r="A5" s="31" t="s">
        <v>57</v>
      </c>
      <c r="B5" s="31"/>
      <c r="C5" s="31"/>
      <c r="D5" s="31"/>
      <c r="E5" s="31"/>
      <c r="F5" s="31"/>
      <c r="G5" s="7"/>
      <c r="H5" s="1"/>
      <c r="I5" s="1"/>
    </row>
    <row r="6" spans="1:9" ht="20.25">
      <c r="A6" s="3" t="s">
        <v>0</v>
      </c>
      <c r="B6" s="3"/>
      <c r="C6" s="3"/>
      <c r="D6" s="3"/>
      <c r="E6" s="3"/>
      <c r="F6" s="3"/>
      <c r="G6" s="3"/>
      <c r="H6" s="3"/>
      <c r="I6" s="3"/>
    </row>
    <row r="7" spans="1:9" ht="15">
      <c r="A7" s="4">
        <v>43747</v>
      </c>
      <c r="B7" s="5" t="s">
        <v>49</v>
      </c>
      <c r="C7" s="29">
        <v>8</v>
      </c>
      <c r="D7" s="5" t="s">
        <v>13</v>
      </c>
      <c r="E7" s="29">
        <v>6</v>
      </c>
      <c r="F7" s="5" t="s">
        <v>50</v>
      </c>
      <c r="G7" s="5"/>
      <c r="H7" s="5">
        <f>IF(C7="","",IF(C7&gt;E7,3,IF(C7=E7,1,0)))</f>
        <v>3</v>
      </c>
      <c r="I7" s="5">
        <f>IF(E7="","",IF(E7&gt;C7,3,IF(E7=C7,1,0)))</f>
        <v>0</v>
      </c>
    </row>
    <row r="8" spans="1:9" ht="15">
      <c r="A8" s="5"/>
      <c r="B8" s="5" t="s">
        <v>51</v>
      </c>
      <c r="C8" s="29">
        <v>3</v>
      </c>
      <c r="D8" s="5" t="s">
        <v>13</v>
      </c>
      <c r="E8" s="29">
        <v>11</v>
      </c>
      <c r="F8" s="5" t="s">
        <v>52</v>
      </c>
      <c r="G8" s="5"/>
      <c r="H8" s="5">
        <f t="shared" ref="H8:H71" si="0">IF(C8="","",IF(C8&gt;E8,3,IF(C8=E8,1,0)))</f>
        <v>0</v>
      </c>
      <c r="I8" s="5">
        <f t="shared" ref="I8:I71" si="1">IF(E8="","",IF(E8&gt;C8,3,IF(E8=C8,1,0)))</f>
        <v>3</v>
      </c>
    </row>
    <row r="9" spans="1:9" ht="15">
      <c r="A9" s="5"/>
      <c r="B9" s="5" t="s">
        <v>53</v>
      </c>
      <c r="C9" s="29"/>
      <c r="D9" s="5" t="s">
        <v>13</v>
      </c>
      <c r="E9" s="29"/>
      <c r="F9" s="5"/>
      <c r="G9" s="5"/>
      <c r="H9" s="5" t="str">
        <f t="shared" si="0"/>
        <v/>
      </c>
      <c r="I9" s="5" t="str">
        <f t="shared" si="1"/>
        <v/>
      </c>
    </row>
    <row r="10" spans="1:9" ht="15">
      <c r="A10" s="5"/>
      <c r="B10" s="5" t="s">
        <v>54</v>
      </c>
      <c r="C10" s="29">
        <v>8</v>
      </c>
      <c r="D10" s="5" t="s">
        <v>13</v>
      </c>
      <c r="E10" s="29">
        <v>6</v>
      </c>
      <c r="F10" s="5" t="s">
        <v>55</v>
      </c>
      <c r="G10" s="5"/>
      <c r="H10" s="5">
        <f t="shared" si="0"/>
        <v>3</v>
      </c>
      <c r="I10" s="5">
        <f t="shared" si="1"/>
        <v>0</v>
      </c>
    </row>
    <row r="11" spans="1:9" ht="15">
      <c r="A11" s="5"/>
      <c r="B11" s="5" t="s">
        <v>16</v>
      </c>
      <c r="C11" s="29"/>
      <c r="D11" s="5" t="s">
        <v>13</v>
      </c>
      <c r="E11" s="29"/>
      <c r="F11" s="5" t="s">
        <v>56</v>
      </c>
      <c r="G11" s="5"/>
      <c r="H11" s="5" t="str">
        <f t="shared" si="0"/>
        <v/>
      </c>
      <c r="I11" s="5" t="str">
        <f t="shared" si="1"/>
        <v/>
      </c>
    </row>
    <row r="12" spans="1:9" ht="15">
      <c r="A12" s="5"/>
      <c r="B12" s="5"/>
      <c r="C12" s="29"/>
      <c r="D12" s="5" t="s">
        <v>33</v>
      </c>
      <c r="E12" s="29"/>
      <c r="F12" s="5"/>
      <c r="G12" s="5"/>
      <c r="H12" s="5" t="str">
        <f t="shared" si="0"/>
        <v/>
      </c>
      <c r="I12" s="5" t="str">
        <f t="shared" si="1"/>
        <v/>
      </c>
    </row>
    <row r="13" spans="1:9" ht="15">
      <c r="A13" s="4">
        <v>43754</v>
      </c>
      <c r="B13" s="5" t="s">
        <v>50</v>
      </c>
      <c r="C13" s="29">
        <v>14</v>
      </c>
      <c r="D13" s="5" t="s">
        <v>13</v>
      </c>
      <c r="E13" s="29">
        <v>0</v>
      </c>
      <c r="F13" s="5" t="s">
        <v>56</v>
      </c>
      <c r="G13" s="5"/>
      <c r="H13" s="5">
        <f t="shared" si="0"/>
        <v>3</v>
      </c>
      <c r="I13" s="5">
        <f t="shared" si="1"/>
        <v>0</v>
      </c>
    </row>
    <row r="14" spans="1:9" ht="15">
      <c r="A14" s="5"/>
      <c r="B14" s="5" t="s">
        <v>55</v>
      </c>
      <c r="C14" s="29">
        <v>6</v>
      </c>
      <c r="D14" s="5" t="s">
        <v>13</v>
      </c>
      <c r="E14" s="29">
        <v>8</v>
      </c>
      <c r="F14" s="5" t="s">
        <v>49</v>
      </c>
      <c r="G14" s="5"/>
      <c r="H14" s="5">
        <f t="shared" si="0"/>
        <v>0</v>
      </c>
      <c r="I14" s="5">
        <f t="shared" si="1"/>
        <v>3</v>
      </c>
    </row>
    <row r="15" spans="1:9" ht="15">
      <c r="A15" s="5"/>
      <c r="B15" s="5" t="s">
        <v>53</v>
      </c>
      <c r="C15" s="29">
        <v>5</v>
      </c>
      <c r="D15" s="5" t="s">
        <v>13</v>
      </c>
      <c r="E15" s="29">
        <v>9</v>
      </c>
      <c r="F15" s="5" t="s">
        <v>54</v>
      </c>
      <c r="G15" s="5"/>
      <c r="H15" s="5">
        <f t="shared" si="0"/>
        <v>0</v>
      </c>
      <c r="I15" s="5">
        <f t="shared" si="1"/>
        <v>3</v>
      </c>
    </row>
    <row r="16" spans="1:9" ht="15">
      <c r="A16" s="5"/>
      <c r="B16" s="5"/>
      <c r="C16" s="29"/>
      <c r="D16" s="5" t="s">
        <v>13</v>
      </c>
      <c r="E16" s="29"/>
      <c r="F16" s="5" t="s">
        <v>52</v>
      </c>
      <c r="G16" s="5"/>
      <c r="H16" s="5" t="str">
        <f t="shared" si="0"/>
        <v/>
      </c>
      <c r="I16" s="5" t="str">
        <f t="shared" si="1"/>
        <v/>
      </c>
    </row>
    <row r="17" spans="1:9" ht="15">
      <c r="A17" s="5"/>
      <c r="B17" s="5" t="s">
        <v>16</v>
      </c>
      <c r="C17" s="29"/>
      <c r="D17" s="5" t="s">
        <v>13</v>
      </c>
      <c r="E17" s="29"/>
      <c r="F17" s="5" t="s">
        <v>51</v>
      </c>
      <c r="G17" s="5"/>
      <c r="H17" s="5" t="str">
        <f t="shared" si="0"/>
        <v/>
      </c>
      <c r="I17" s="5" t="str">
        <f t="shared" si="1"/>
        <v/>
      </c>
    </row>
    <row r="18" spans="1:9" ht="15">
      <c r="A18" s="5"/>
      <c r="B18" s="5"/>
      <c r="C18" s="29"/>
      <c r="D18" s="5"/>
      <c r="E18" s="29"/>
      <c r="F18" s="5"/>
      <c r="G18" s="5"/>
      <c r="H18" s="5" t="str">
        <f t="shared" si="0"/>
        <v/>
      </c>
      <c r="I18" s="5" t="str">
        <f t="shared" si="1"/>
        <v/>
      </c>
    </row>
    <row r="19" spans="1:9" ht="15">
      <c r="A19" s="4">
        <v>43761</v>
      </c>
      <c r="B19" s="5" t="s">
        <v>56</v>
      </c>
      <c r="C19" s="29">
        <v>2</v>
      </c>
      <c r="D19" s="5" t="s">
        <v>13</v>
      </c>
      <c r="E19" s="29">
        <v>12</v>
      </c>
      <c r="F19" s="5" t="s">
        <v>49</v>
      </c>
      <c r="G19" s="5"/>
      <c r="H19" s="5">
        <f t="shared" si="0"/>
        <v>0</v>
      </c>
      <c r="I19" s="5">
        <f t="shared" si="1"/>
        <v>3</v>
      </c>
    </row>
    <row r="20" spans="1:9" ht="15">
      <c r="A20" s="5"/>
      <c r="B20" s="5" t="s">
        <v>51</v>
      </c>
      <c r="C20" s="29">
        <v>10</v>
      </c>
      <c r="D20" s="5" t="s">
        <v>13</v>
      </c>
      <c r="E20" s="29">
        <v>4</v>
      </c>
      <c r="F20" s="5" t="s">
        <v>50</v>
      </c>
      <c r="G20" s="5"/>
      <c r="H20" s="5">
        <f t="shared" si="0"/>
        <v>3</v>
      </c>
      <c r="I20" s="5">
        <f t="shared" si="1"/>
        <v>0</v>
      </c>
    </row>
    <row r="21" spans="1:9" ht="15">
      <c r="A21" s="5"/>
      <c r="B21" s="5" t="s">
        <v>54</v>
      </c>
      <c r="C21" s="29">
        <v>6</v>
      </c>
      <c r="D21" s="5" t="s">
        <v>13</v>
      </c>
      <c r="E21" s="29">
        <v>8</v>
      </c>
      <c r="F21" s="5" t="s">
        <v>52</v>
      </c>
      <c r="G21" s="5"/>
      <c r="H21" s="5">
        <f t="shared" si="0"/>
        <v>0</v>
      </c>
      <c r="I21" s="5">
        <f t="shared" si="1"/>
        <v>3</v>
      </c>
    </row>
    <row r="22" spans="1:9" ht="15">
      <c r="A22" s="5"/>
      <c r="B22" s="5" t="s">
        <v>55</v>
      </c>
      <c r="C22" s="29">
        <v>12</v>
      </c>
      <c r="D22" s="5" t="s">
        <v>13</v>
      </c>
      <c r="E22" s="29">
        <v>2</v>
      </c>
      <c r="F22" s="5" t="s">
        <v>53</v>
      </c>
      <c r="G22" s="5"/>
      <c r="H22" s="5">
        <f t="shared" si="0"/>
        <v>3</v>
      </c>
      <c r="I22" s="5">
        <f t="shared" si="1"/>
        <v>0</v>
      </c>
    </row>
    <row r="23" spans="1:9" ht="15">
      <c r="A23" s="5"/>
      <c r="B23" s="5" t="s">
        <v>16</v>
      </c>
      <c r="C23" s="29"/>
      <c r="D23" s="5" t="s">
        <v>13</v>
      </c>
      <c r="E23" s="29"/>
      <c r="F23" s="5"/>
      <c r="G23" s="5"/>
      <c r="H23" s="5" t="str">
        <f t="shared" si="0"/>
        <v/>
      </c>
      <c r="I23" s="5" t="str">
        <f t="shared" si="1"/>
        <v/>
      </c>
    </row>
    <row r="24" spans="1:9" ht="15">
      <c r="A24" s="5"/>
      <c r="B24" s="5"/>
      <c r="C24" s="29"/>
      <c r="D24" s="5"/>
      <c r="E24" s="29"/>
      <c r="F24" s="5"/>
      <c r="G24" s="5"/>
      <c r="H24" s="5" t="str">
        <f t="shared" si="0"/>
        <v/>
      </c>
      <c r="I24" s="5" t="str">
        <f t="shared" si="1"/>
        <v/>
      </c>
    </row>
    <row r="25" spans="1:9" ht="15">
      <c r="A25" s="4">
        <v>43768</v>
      </c>
      <c r="B25" s="5" t="s">
        <v>50</v>
      </c>
      <c r="C25" s="29"/>
      <c r="D25" s="5" t="s">
        <v>13</v>
      </c>
      <c r="E25" s="29"/>
      <c r="F25" s="5"/>
      <c r="G25" s="5"/>
      <c r="H25" s="5" t="str">
        <f t="shared" si="0"/>
        <v/>
      </c>
      <c r="I25" s="5" t="str">
        <f t="shared" si="1"/>
        <v/>
      </c>
    </row>
    <row r="26" spans="1:9" ht="15">
      <c r="A26" s="5"/>
      <c r="B26" s="5" t="s">
        <v>49</v>
      </c>
      <c r="C26" s="29">
        <v>9</v>
      </c>
      <c r="D26" s="5" t="s">
        <v>13</v>
      </c>
      <c r="E26" s="29">
        <v>5</v>
      </c>
      <c r="F26" s="5" t="s">
        <v>51</v>
      </c>
      <c r="G26" s="5"/>
      <c r="H26" s="5">
        <f t="shared" si="0"/>
        <v>3</v>
      </c>
      <c r="I26" s="5">
        <f t="shared" si="1"/>
        <v>0</v>
      </c>
    </row>
    <row r="27" spans="1:9" ht="15">
      <c r="A27" s="5"/>
      <c r="B27" s="5" t="s">
        <v>55</v>
      </c>
      <c r="C27" s="29">
        <v>5</v>
      </c>
      <c r="D27" s="5" t="s">
        <v>13</v>
      </c>
      <c r="E27" s="29">
        <v>9</v>
      </c>
      <c r="F27" s="5" t="s">
        <v>56</v>
      </c>
      <c r="G27" s="5"/>
      <c r="H27" s="5">
        <f t="shared" si="0"/>
        <v>0</v>
      </c>
      <c r="I27" s="5">
        <f t="shared" si="1"/>
        <v>3</v>
      </c>
    </row>
    <row r="28" spans="1:9" ht="15">
      <c r="A28" s="5"/>
      <c r="B28" s="5" t="s">
        <v>52</v>
      </c>
      <c r="C28" s="29">
        <v>9</v>
      </c>
      <c r="D28" s="5" t="s">
        <v>13</v>
      </c>
      <c r="E28" s="29">
        <v>5</v>
      </c>
      <c r="F28" s="5" t="s">
        <v>53</v>
      </c>
      <c r="G28" s="5"/>
      <c r="H28" s="5">
        <f t="shared" si="0"/>
        <v>3</v>
      </c>
      <c r="I28" s="5">
        <f t="shared" si="1"/>
        <v>0</v>
      </c>
    </row>
    <row r="29" spans="1:9" ht="15">
      <c r="A29" s="5"/>
      <c r="B29" s="5" t="s">
        <v>16</v>
      </c>
      <c r="C29" s="29"/>
      <c r="D29" s="5" t="s">
        <v>13</v>
      </c>
      <c r="E29" s="29"/>
      <c r="F29" s="5" t="s">
        <v>54</v>
      </c>
      <c r="G29" s="5"/>
      <c r="H29" s="5" t="str">
        <f t="shared" si="0"/>
        <v/>
      </c>
      <c r="I29" s="5" t="str">
        <f t="shared" si="1"/>
        <v/>
      </c>
    </row>
    <row r="30" spans="1:9" ht="15">
      <c r="A30" s="5"/>
      <c r="B30" s="5"/>
      <c r="C30" s="29"/>
      <c r="D30" s="5"/>
      <c r="E30" s="29"/>
      <c r="F30" s="5"/>
      <c r="G30" s="5"/>
      <c r="H30" s="5" t="str">
        <f t="shared" si="0"/>
        <v/>
      </c>
      <c r="I30" s="5" t="str">
        <f t="shared" si="1"/>
        <v/>
      </c>
    </row>
    <row r="31" spans="1:9" ht="15">
      <c r="A31" s="4">
        <v>43775</v>
      </c>
      <c r="B31" s="5" t="s">
        <v>51</v>
      </c>
      <c r="C31" s="29">
        <v>5</v>
      </c>
      <c r="D31" s="5" t="s">
        <v>13</v>
      </c>
      <c r="E31" s="29">
        <v>9</v>
      </c>
      <c r="F31" s="5" t="s">
        <v>56</v>
      </c>
      <c r="G31" s="5"/>
      <c r="H31" s="5">
        <f t="shared" si="0"/>
        <v>0</v>
      </c>
      <c r="I31" s="5">
        <f t="shared" si="1"/>
        <v>3</v>
      </c>
    </row>
    <row r="32" spans="1:9" ht="15">
      <c r="A32" s="5"/>
      <c r="B32" s="5"/>
      <c r="C32" s="29"/>
      <c r="D32" s="5" t="s">
        <v>13</v>
      </c>
      <c r="E32" s="29"/>
      <c r="F32" s="5" t="s">
        <v>49</v>
      </c>
      <c r="G32" s="5"/>
      <c r="H32" s="5" t="str">
        <f t="shared" si="0"/>
        <v/>
      </c>
      <c r="I32" s="5" t="str">
        <f t="shared" si="1"/>
        <v/>
      </c>
    </row>
    <row r="33" spans="1:9" ht="15">
      <c r="A33" s="5"/>
      <c r="B33" s="5" t="s">
        <v>54</v>
      </c>
      <c r="C33" s="29">
        <v>9</v>
      </c>
      <c r="D33" s="5" t="s">
        <v>13</v>
      </c>
      <c r="E33" s="29">
        <v>5</v>
      </c>
      <c r="F33" s="5" t="s">
        <v>50</v>
      </c>
      <c r="G33" s="5"/>
      <c r="H33" s="5">
        <f t="shared" si="0"/>
        <v>3</v>
      </c>
      <c r="I33" s="5">
        <f t="shared" si="1"/>
        <v>0</v>
      </c>
    </row>
    <row r="34" spans="1:9" ht="15">
      <c r="A34" s="5"/>
      <c r="B34" s="5" t="s">
        <v>52</v>
      </c>
      <c r="C34" s="29">
        <v>11</v>
      </c>
      <c r="D34" s="5" t="s">
        <v>13</v>
      </c>
      <c r="E34" s="29">
        <v>3</v>
      </c>
      <c r="F34" s="5" t="s">
        <v>55</v>
      </c>
      <c r="G34" s="5"/>
      <c r="H34" s="5">
        <f t="shared" si="0"/>
        <v>3</v>
      </c>
      <c r="I34" s="5">
        <f t="shared" si="1"/>
        <v>0</v>
      </c>
    </row>
    <row r="35" spans="1:9" ht="15">
      <c r="A35" s="5"/>
      <c r="B35" s="5" t="s">
        <v>16</v>
      </c>
      <c r="C35" s="29"/>
      <c r="D35" s="5" t="s">
        <v>13</v>
      </c>
      <c r="E35" s="29"/>
      <c r="F35" s="5" t="s">
        <v>53</v>
      </c>
      <c r="G35" s="5"/>
      <c r="H35" s="5" t="str">
        <f t="shared" si="0"/>
        <v/>
      </c>
      <c r="I35" s="5" t="str">
        <f t="shared" si="1"/>
        <v/>
      </c>
    </row>
    <row r="36" spans="1:9" ht="15">
      <c r="A36" s="5"/>
      <c r="B36" s="5"/>
      <c r="C36" s="29"/>
      <c r="D36" s="5"/>
      <c r="E36" s="29"/>
      <c r="F36" s="5"/>
      <c r="G36" s="5"/>
      <c r="H36" s="5" t="str">
        <f t="shared" si="0"/>
        <v/>
      </c>
      <c r="I36" s="5" t="str">
        <f t="shared" si="1"/>
        <v/>
      </c>
    </row>
    <row r="37" spans="1:9" ht="15">
      <c r="A37" s="4">
        <v>43782</v>
      </c>
      <c r="B37" s="5" t="s">
        <v>50</v>
      </c>
      <c r="C37" s="29">
        <v>6</v>
      </c>
      <c r="D37" s="5" t="s">
        <v>13</v>
      </c>
      <c r="E37" s="29">
        <v>8</v>
      </c>
      <c r="F37" s="5" t="s">
        <v>53</v>
      </c>
      <c r="G37" s="5"/>
      <c r="H37" s="5">
        <f t="shared" si="0"/>
        <v>0</v>
      </c>
      <c r="I37" s="5">
        <f t="shared" si="1"/>
        <v>3</v>
      </c>
    </row>
    <row r="38" spans="1:9" ht="15">
      <c r="A38" s="5"/>
      <c r="B38" s="5" t="s">
        <v>49</v>
      </c>
      <c r="C38" s="29">
        <v>11</v>
      </c>
      <c r="D38" s="5" t="s">
        <v>13</v>
      </c>
      <c r="E38" s="29">
        <v>3</v>
      </c>
      <c r="F38" s="5" t="s">
        <v>54</v>
      </c>
      <c r="G38" s="5"/>
      <c r="H38" s="5">
        <f t="shared" si="0"/>
        <v>3</v>
      </c>
      <c r="I38" s="5">
        <f t="shared" si="1"/>
        <v>0</v>
      </c>
    </row>
    <row r="39" spans="1:9" ht="15">
      <c r="A39" s="5"/>
      <c r="B39" s="5" t="s">
        <v>56</v>
      </c>
      <c r="C39" s="29"/>
      <c r="D39" s="5" t="s">
        <v>13</v>
      </c>
      <c r="E39" s="29"/>
      <c r="F39" s="5"/>
      <c r="G39" s="5"/>
      <c r="H39" s="5" t="str">
        <f t="shared" si="0"/>
        <v/>
      </c>
      <c r="I39" s="5" t="str">
        <f t="shared" si="1"/>
        <v/>
      </c>
    </row>
    <row r="40" spans="1:9" ht="15">
      <c r="A40" s="5"/>
      <c r="B40" s="5" t="s">
        <v>55</v>
      </c>
      <c r="C40" s="29">
        <v>5</v>
      </c>
      <c r="D40" s="5" t="s">
        <v>13</v>
      </c>
      <c r="E40" s="29">
        <v>9</v>
      </c>
      <c r="F40" s="5" t="s">
        <v>51</v>
      </c>
      <c r="G40" s="5"/>
      <c r="H40" s="5">
        <f t="shared" si="0"/>
        <v>0</v>
      </c>
      <c r="I40" s="5">
        <f t="shared" si="1"/>
        <v>3</v>
      </c>
    </row>
    <row r="41" spans="1:9" ht="15">
      <c r="A41" s="5"/>
      <c r="B41" s="5" t="s">
        <v>16</v>
      </c>
      <c r="C41" s="29"/>
      <c r="D41" s="5" t="s">
        <v>13</v>
      </c>
      <c r="E41" s="29"/>
      <c r="F41" s="5" t="s">
        <v>52</v>
      </c>
      <c r="G41" s="5"/>
      <c r="H41" s="5" t="str">
        <f t="shared" si="0"/>
        <v/>
      </c>
      <c r="I41" s="5" t="str">
        <f t="shared" si="1"/>
        <v/>
      </c>
    </row>
    <row r="42" spans="1:9" ht="15">
      <c r="A42" s="5"/>
      <c r="B42" s="5"/>
      <c r="C42" s="29"/>
      <c r="D42" s="5"/>
      <c r="E42" s="29"/>
      <c r="F42" s="5"/>
      <c r="G42" s="5"/>
      <c r="H42" s="5" t="str">
        <f t="shared" si="0"/>
        <v/>
      </c>
      <c r="I42" s="5" t="str">
        <f t="shared" si="1"/>
        <v/>
      </c>
    </row>
    <row r="43" spans="1:9" ht="15">
      <c r="A43" s="4">
        <v>43796</v>
      </c>
      <c r="B43" s="5"/>
      <c r="C43" s="29"/>
      <c r="D43" s="5" t="s">
        <v>13</v>
      </c>
      <c r="E43" s="29"/>
      <c r="F43" s="5" t="s">
        <v>51</v>
      </c>
      <c r="G43" s="5"/>
      <c r="H43" s="5" t="str">
        <f t="shared" si="0"/>
        <v/>
      </c>
      <c r="I43" s="5" t="str">
        <f t="shared" si="1"/>
        <v/>
      </c>
    </row>
    <row r="44" spans="1:9" ht="15">
      <c r="A44" s="5"/>
      <c r="B44" s="5" t="s">
        <v>54</v>
      </c>
      <c r="C44" s="29">
        <v>0</v>
      </c>
      <c r="D44" s="5" t="s">
        <v>13</v>
      </c>
      <c r="E44" s="29">
        <v>14</v>
      </c>
      <c r="F44" s="5" t="s">
        <v>56</v>
      </c>
      <c r="G44" s="5"/>
      <c r="H44" s="5">
        <f t="shared" si="0"/>
        <v>0</v>
      </c>
      <c r="I44" s="5">
        <f t="shared" si="1"/>
        <v>3</v>
      </c>
    </row>
    <row r="45" spans="1:9" ht="15">
      <c r="A45" s="5"/>
      <c r="B45" s="5" t="s">
        <v>53</v>
      </c>
      <c r="C45" s="29">
        <v>4</v>
      </c>
      <c r="D45" s="5" t="s">
        <v>13</v>
      </c>
      <c r="E45" s="29">
        <v>10</v>
      </c>
      <c r="F45" s="5" t="s">
        <v>49</v>
      </c>
      <c r="G45" s="5"/>
      <c r="H45" s="5">
        <f t="shared" si="0"/>
        <v>0</v>
      </c>
      <c r="I45" s="5">
        <f t="shared" si="1"/>
        <v>3</v>
      </c>
    </row>
    <row r="46" spans="1:9" ht="15">
      <c r="A46" s="5"/>
      <c r="B46" s="5" t="s">
        <v>52</v>
      </c>
      <c r="C46" s="29">
        <v>6</v>
      </c>
      <c r="D46" s="5" t="s">
        <v>13</v>
      </c>
      <c r="E46" s="29">
        <v>8</v>
      </c>
      <c r="F46" s="5" t="s">
        <v>50</v>
      </c>
      <c r="G46" s="5"/>
      <c r="H46" s="5">
        <f t="shared" si="0"/>
        <v>0</v>
      </c>
      <c r="I46" s="5">
        <f t="shared" si="1"/>
        <v>3</v>
      </c>
    </row>
    <row r="47" spans="1:9" ht="15">
      <c r="A47" s="5"/>
      <c r="B47" s="5" t="s">
        <v>16</v>
      </c>
      <c r="C47" s="29"/>
      <c r="D47" s="5" t="s">
        <v>13</v>
      </c>
      <c r="E47" s="29"/>
      <c r="F47" s="5" t="s">
        <v>55</v>
      </c>
      <c r="G47" s="5"/>
      <c r="H47" s="5" t="str">
        <f t="shared" si="0"/>
        <v/>
      </c>
      <c r="I47" s="5" t="str">
        <f t="shared" si="1"/>
        <v/>
      </c>
    </row>
    <row r="48" spans="1:9" ht="15">
      <c r="A48" s="5"/>
      <c r="B48" s="5"/>
      <c r="C48" s="29"/>
      <c r="D48" s="5"/>
      <c r="E48" s="29"/>
      <c r="F48" s="5"/>
      <c r="G48" s="5"/>
      <c r="H48" s="5" t="str">
        <f t="shared" si="0"/>
        <v/>
      </c>
      <c r="I48" s="5" t="str">
        <f t="shared" si="1"/>
        <v/>
      </c>
    </row>
    <row r="49" spans="1:9" ht="15">
      <c r="A49" s="4">
        <v>43803</v>
      </c>
      <c r="B49" s="5" t="s">
        <v>49</v>
      </c>
      <c r="C49" s="29">
        <v>8</v>
      </c>
      <c r="D49" s="5" t="s">
        <v>13</v>
      </c>
      <c r="E49" s="29">
        <v>6</v>
      </c>
      <c r="F49" s="5" t="s">
        <v>52</v>
      </c>
      <c r="G49" s="5"/>
      <c r="H49" s="5">
        <f t="shared" si="0"/>
        <v>3</v>
      </c>
      <c r="I49" s="5">
        <f t="shared" si="1"/>
        <v>0</v>
      </c>
    </row>
    <row r="50" spans="1:9" ht="15">
      <c r="A50" s="5"/>
      <c r="B50" s="5" t="s">
        <v>56</v>
      </c>
      <c r="C50" s="29">
        <v>9</v>
      </c>
      <c r="D50" s="5" t="s">
        <v>13</v>
      </c>
      <c r="E50" s="29">
        <v>5</v>
      </c>
      <c r="F50" s="5" t="s">
        <v>53</v>
      </c>
      <c r="G50" s="5"/>
      <c r="H50" s="5">
        <f t="shared" si="0"/>
        <v>3</v>
      </c>
      <c r="I50" s="5">
        <f t="shared" si="1"/>
        <v>0</v>
      </c>
    </row>
    <row r="51" spans="1:9" ht="15">
      <c r="A51" s="5"/>
      <c r="B51" s="5" t="s">
        <v>51</v>
      </c>
      <c r="C51" s="29">
        <v>14</v>
      </c>
      <c r="D51" s="5" t="s">
        <v>13</v>
      </c>
      <c r="E51" s="29">
        <v>0</v>
      </c>
      <c r="F51" s="5" t="s">
        <v>54</v>
      </c>
      <c r="G51" s="5"/>
      <c r="H51" s="5">
        <f t="shared" si="0"/>
        <v>3</v>
      </c>
      <c r="I51" s="5">
        <f t="shared" si="1"/>
        <v>0</v>
      </c>
    </row>
    <row r="52" spans="1:9" ht="15">
      <c r="A52" s="5"/>
      <c r="B52" s="5" t="s">
        <v>55</v>
      </c>
      <c r="C52" s="29"/>
      <c r="D52" s="5" t="s">
        <v>13</v>
      </c>
      <c r="E52" s="29"/>
      <c r="F52" s="5"/>
      <c r="G52" s="5"/>
      <c r="H52" s="5" t="str">
        <f t="shared" si="0"/>
        <v/>
      </c>
      <c r="I52" s="5" t="str">
        <f t="shared" si="1"/>
        <v/>
      </c>
    </row>
    <row r="53" spans="1:9" ht="15">
      <c r="A53" s="5"/>
      <c r="B53" s="5" t="s">
        <v>16</v>
      </c>
      <c r="C53" s="29"/>
      <c r="D53" s="5" t="s">
        <v>13</v>
      </c>
      <c r="E53" s="29"/>
      <c r="F53" s="5" t="s">
        <v>50</v>
      </c>
      <c r="G53" s="5"/>
      <c r="H53" s="5" t="str">
        <f t="shared" si="0"/>
        <v/>
      </c>
      <c r="I53" s="5" t="str">
        <f t="shared" si="1"/>
        <v/>
      </c>
    </row>
    <row r="54" spans="1:9" ht="15">
      <c r="A54" s="5"/>
      <c r="B54" s="5"/>
      <c r="C54" s="29"/>
      <c r="D54" s="5"/>
      <c r="E54" s="29"/>
      <c r="F54" s="5"/>
      <c r="G54" s="5"/>
      <c r="H54" s="5" t="str">
        <f t="shared" si="0"/>
        <v/>
      </c>
      <c r="I54" s="5" t="str">
        <f t="shared" si="1"/>
        <v/>
      </c>
    </row>
    <row r="55" spans="1:9" ht="15">
      <c r="A55" s="4">
        <v>43810</v>
      </c>
      <c r="B55" s="5" t="s">
        <v>54</v>
      </c>
      <c r="C55" s="29"/>
      <c r="D55" s="5" t="s">
        <v>13</v>
      </c>
      <c r="E55" s="29"/>
      <c r="F55" s="5"/>
      <c r="G55" s="5"/>
      <c r="H55" s="5" t="str">
        <f t="shared" si="0"/>
        <v/>
      </c>
      <c r="I55" s="5" t="str">
        <f t="shared" si="1"/>
        <v/>
      </c>
    </row>
    <row r="56" spans="1:9" ht="15">
      <c r="A56" s="5"/>
      <c r="B56" s="5" t="s">
        <v>53</v>
      </c>
      <c r="C56" s="29">
        <v>4</v>
      </c>
      <c r="D56" s="5" t="s">
        <v>13</v>
      </c>
      <c r="E56" s="29">
        <v>10</v>
      </c>
      <c r="F56" s="5" t="s">
        <v>51</v>
      </c>
      <c r="G56" s="5"/>
      <c r="H56" s="5">
        <f t="shared" si="0"/>
        <v>0</v>
      </c>
      <c r="I56" s="5">
        <f t="shared" si="1"/>
        <v>3</v>
      </c>
    </row>
    <row r="57" spans="1:9" ht="15">
      <c r="A57" s="5"/>
      <c r="B57" s="5" t="s">
        <v>52</v>
      </c>
      <c r="C57" s="29">
        <v>6</v>
      </c>
      <c r="D57" s="5" t="s">
        <v>13</v>
      </c>
      <c r="E57" s="29">
        <v>8</v>
      </c>
      <c r="F57" s="5" t="s">
        <v>56</v>
      </c>
      <c r="G57" s="5"/>
      <c r="H57" s="5">
        <f t="shared" si="0"/>
        <v>0</v>
      </c>
      <c r="I57" s="5">
        <f t="shared" si="1"/>
        <v>3</v>
      </c>
    </row>
    <row r="58" spans="1:9" ht="15">
      <c r="A58" s="5"/>
      <c r="B58" s="5" t="s">
        <v>55</v>
      </c>
      <c r="C58" s="29">
        <v>7</v>
      </c>
      <c r="D58" s="5" t="s">
        <v>13</v>
      </c>
      <c r="E58" s="29">
        <v>7</v>
      </c>
      <c r="F58" s="5" t="s">
        <v>50</v>
      </c>
      <c r="G58" s="5"/>
      <c r="H58" s="5">
        <f t="shared" si="0"/>
        <v>1</v>
      </c>
      <c r="I58" s="5">
        <f t="shared" si="1"/>
        <v>1</v>
      </c>
    </row>
    <row r="59" spans="1:9" ht="15">
      <c r="A59" s="5"/>
      <c r="B59" s="5" t="s">
        <v>16</v>
      </c>
      <c r="C59" s="29"/>
      <c r="D59" s="5" t="s">
        <v>13</v>
      </c>
      <c r="E59" s="29"/>
      <c r="F59" s="5" t="s">
        <v>49</v>
      </c>
      <c r="G59" s="5"/>
      <c r="H59" s="5" t="str">
        <f t="shared" si="0"/>
        <v/>
      </c>
      <c r="I59" s="5" t="str">
        <f t="shared" si="1"/>
        <v/>
      </c>
    </row>
    <row r="60" spans="1:9" ht="15">
      <c r="A60" s="5"/>
      <c r="B60" s="5"/>
      <c r="C60" s="29"/>
      <c r="D60" s="5"/>
      <c r="E60" s="29"/>
      <c r="F60" s="5"/>
      <c r="G60" s="5"/>
      <c r="H60" s="5" t="str">
        <f t="shared" si="0"/>
        <v/>
      </c>
      <c r="I60" s="5" t="str">
        <f t="shared" si="1"/>
        <v/>
      </c>
    </row>
    <row r="61" spans="1:9" ht="15">
      <c r="A61" s="4">
        <v>43817</v>
      </c>
      <c r="B61" s="5" t="s">
        <v>50</v>
      </c>
      <c r="C61" s="29">
        <v>3</v>
      </c>
      <c r="D61" s="5" t="s">
        <v>13</v>
      </c>
      <c r="E61" s="29">
        <v>11</v>
      </c>
      <c r="F61" s="5" t="s">
        <v>49</v>
      </c>
      <c r="G61" s="5"/>
      <c r="H61" s="5">
        <f t="shared" si="0"/>
        <v>0</v>
      </c>
      <c r="I61" s="5">
        <f t="shared" si="1"/>
        <v>3</v>
      </c>
    </row>
    <row r="62" spans="1:9" ht="15">
      <c r="A62" s="5"/>
      <c r="B62" s="5" t="s">
        <v>52</v>
      </c>
      <c r="C62" s="29">
        <v>7</v>
      </c>
      <c r="D62" s="5" t="s">
        <v>13</v>
      </c>
      <c r="E62" s="29">
        <v>7</v>
      </c>
      <c r="F62" s="5" t="s">
        <v>51</v>
      </c>
      <c r="G62" s="5"/>
      <c r="H62" s="5">
        <f t="shared" si="0"/>
        <v>1</v>
      </c>
      <c r="I62" s="5">
        <f t="shared" si="1"/>
        <v>1</v>
      </c>
    </row>
    <row r="63" spans="1:9" ht="15">
      <c r="A63" s="5"/>
      <c r="B63" s="5"/>
      <c r="C63" s="29"/>
      <c r="D63" s="5" t="s">
        <v>13</v>
      </c>
      <c r="E63" s="29"/>
      <c r="F63" s="5" t="s">
        <v>53</v>
      </c>
      <c r="G63" s="5"/>
      <c r="H63" s="5" t="str">
        <f t="shared" si="0"/>
        <v/>
      </c>
      <c r="I63" s="5" t="str">
        <f t="shared" si="1"/>
        <v/>
      </c>
    </row>
    <row r="64" spans="1:9" ht="15">
      <c r="A64" s="5"/>
      <c r="B64" s="5" t="s">
        <v>55</v>
      </c>
      <c r="C64" s="29">
        <v>9</v>
      </c>
      <c r="D64" s="5" t="s">
        <v>13</v>
      </c>
      <c r="E64" s="29">
        <v>5</v>
      </c>
      <c r="F64" s="5" t="s">
        <v>54</v>
      </c>
      <c r="G64" s="5"/>
      <c r="H64" s="5">
        <f t="shared" si="0"/>
        <v>3</v>
      </c>
      <c r="I64" s="5">
        <f t="shared" si="1"/>
        <v>0</v>
      </c>
    </row>
    <row r="65" spans="1:9" ht="15">
      <c r="A65" s="5"/>
      <c r="B65" s="5" t="s">
        <v>56</v>
      </c>
      <c r="C65" s="29"/>
      <c r="D65" s="5" t="s">
        <v>13</v>
      </c>
      <c r="E65" s="29"/>
      <c r="F65" s="5" t="s">
        <v>16</v>
      </c>
      <c r="G65" s="5"/>
      <c r="H65" s="5" t="str">
        <f t="shared" si="0"/>
        <v/>
      </c>
      <c r="I65" s="5" t="str">
        <f t="shared" si="1"/>
        <v/>
      </c>
    </row>
    <row r="66" spans="1:9" ht="15">
      <c r="A66" s="5"/>
      <c r="B66" s="5"/>
      <c r="C66" s="29"/>
      <c r="D66" s="5"/>
      <c r="E66" s="29"/>
      <c r="F66" s="5"/>
      <c r="G66" s="5"/>
      <c r="H66" s="5" t="str">
        <f t="shared" si="0"/>
        <v/>
      </c>
      <c r="I66" s="5" t="str">
        <f t="shared" si="1"/>
        <v/>
      </c>
    </row>
    <row r="67" spans="1:9" ht="15">
      <c r="A67" s="4">
        <v>43845</v>
      </c>
      <c r="B67" s="5" t="s">
        <v>56</v>
      </c>
      <c r="C67" s="29">
        <v>6</v>
      </c>
      <c r="D67" s="5" t="s">
        <v>13</v>
      </c>
      <c r="E67" s="29">
        <v>8</v>
      </c>
      <c r="F67" s="5" t="s">
        <v>50</v>
      </c>
      <c r="G67" s="5"/>
      <c r="H67" s="5">
        <f t="shared" si="0"/>
        <v>0</v>
      </c>
      <c r="I67" s="5">
        <f t="shared" si="1"/>
        <v>3</v>
      </c>
    </row>
    <row r="68" spans="1:9" ht="15">
      <c r="A68" s="5"/>
      <c r="B68" s="5" t="s">
        <v>49</v>
      </c>
      <c r="C68" s="29">
        <v>11</v>
      </c>
      <c r="D68" s="5" t="s">
        <v>13</v>
      </c>
      <c r="E68" s="29">
        <v>3</v>
      </c>
      <c r="F68" s="5" t="s">
        <v>55</v>
      </c>
      <c r="G68" s="5"/>
      <c r="H68" s="5">
        <f t="shared" si="0"/>
        <v>3</v>
      </c>
      <c r="I68" s="5">
        <f t="shared" si="1"/>
        <v>0</v>
      </c>
    </row>
    <row r="69" spans="1:9" ht="15">
      <c r="A69" s="5"/>
      <c r="B69" s="5" t="s">
        <v>54</v>
      </c>
      <c r="C69" s="29">
        <v>12</v>
      </c>
      <c r="D69" s="5" t="s">
        <v>13</v>
      </c>
      <c r="E69" s="29">
        <v>2</v>
      </c>
      <c r="F69" s="5" t="s">
        <v>53</v>
      </c>
      <c r="G69" s="5"/>
      <c r="H69" s="5">
        <f t="shared" si="0"/>
        <v>3</v>
      </c>
      <c r="I69" s="5">
        <f t="shared" si="1"/>
        <v>0</v>
      </c>
    </row>
    <row r="70" spans="1:9" ht="15">
      <c r="A70" s="5"/>
      <c r="B70" s="5" t="s">
        <v>52</v>
      </c>
      <c r="C70" s="29"/>
      <c r="D70" s="5" t="s">
        <v>13</v>
      </c>
      <c r="E70" s="29"/>
      <c r="F70" s="5"/>
      <c r="G70" s="5"/>
      <c r="H70" s="5" t="str">
        <f t="shared" si="0"/>
        <v/>
      </c>
      <c r="I70" s="5" t="str">
        <f t="shared" si="1"/>
        <v/>
      </c>
    </row>
    <row r="71" spans="1:9" ht="15">
      <c r="A71" s="5"/>
      <c r="B71" s="5" t="s">
        <v>51</v>
      </c>
      <c r="C71" s="29"/>
      <c r="D71" s="5" t="s">
        <v>13</v>
      </c>
      <c r="E71" s="29"/>
      <c r="F71" s="5" t="s">
        <v>16</v>
      </c>
      <c r="G71" s="5"/>
      <c r="H71" s="5" t="str">
        <f t="shared" si="0"/>
        <v/>
      </c>
      <c r="I71" s="5" t="str">
        <f t="shared" si="1"/>
        <v/>
      </c>
    </row>
    <row r="72" spans="1:9" ht="15">
      <c r="A72" s="5"/>
      <c r="B72" s="5"/>
      <c r="C72" s="29"/>
      <c r="D72" s="5" t="s">
        <v>34</v>
      </c>
      <c r="E72" s="29"/>
      <c r="F72" s="5"/>
      <c r="G72" s="5"/>
      <c r="H72" s="5" t="str">
        <f t="shared" ref="H72:H113" si="2">IF(C72="","",IF(C72&gt;E72,3,IF(C72=E72,1,0)))</f>
        <v/>
      </c>
      <c r="I72" s="5" t="str">
        <f t="shared" ref="I72:I113" si="3">IF(E72="","",IF(E72&gt;C72,3,IF(E72=C72,1,0)))</f>
        <v/>
      </c>
    </row>
    <row r="73" spans="1:9" ht="15">
      <c r="A73" s="4">
        <v>43866</v>
      </c>
      <c r="B73" s="5" t="s">
        <v>49</v>
      </c>
      <c r="C73" s="29">
        <v>9</v>
      </c>
      <c r="D73" s="5" t="s">
        <v>13</v>
      </c>
      <c r="E73" s="29">
        <v>5</v>
      </c>
      <c r="F73" s="5" t="s">
        <v>56</v>
      </c>
      <c r="G73" s="5"/>
      <c r="H73" s="5">
        <f t="shared" si="2"/>
        <v>3</v>
      </c>
      <c r="I73" s="5">
        <f t="shared" si="3"/>
        <v>0</v>
      </c>
    </row>
    <row r="74" spans="1:9" ht="15">
      <c r="A74" s="5"/>
      <c r="B74" s="5" t="s">
        <v>50</v>
      </c>
      <c r="C74" s="29">
        <v>6</v>
      </c>
      <c r="D74" s="5" t="s">
        <v>13</v>
      </c>
      <c r="E74" s="29">
        <v>8</v>
      </c>
      <c r="F74" s="5" t="s">
        <v>51</v>
      </c>
      <c r="G74" s="5"/>
      <c r="H74" s="5">
        <f t="shared" si="2"/>
        <v>0</v>
      </c>
      <c r="I74" s="5">
        <f t="shared" si="3"/>
        <v>3</v>
      </c>
    </row>
    <row r="75" spans="1:9" ht="15">
      <c r="A75" s="5"/>
      <c r="B75" s="5" t="s">
        <v>52</v>
      </c>
      <c r="C75" s="29">
        <v>8</v>
      </c>
      <c r="D75" s="5" t="s">
        <v>13</v>
      </c>
      <c r="E75" s="29">
        <v>6</v>
      </c>
      <c r="F75" s="5" t="s">
        <v>54</v>
      </c>
      <c r="G75" s="5"/>
      <c r="H75" s="5">
        <f t="shared" si="2"/>
        <v>3</v>
      </c>
      <c r="I75" s="5">
        <f t="shared" si="3"/>
        <v>0</v>
      </c>
    </row>
    <row r="76" spans="1:9" ht="15">
      <c r="A76" s="5"/>
      <c r="B76" s="5" t="s">
        <v>53</v>
      </c>
      <c r="C76" s="29">
        <v>6</v>
      </c>
      <c r="D76" s="5" t="s">
        <v>13</v>
      </c>
      <c r="E76" s="29">
        <v>8</v>
      </c>
      <c r="F76" s="5" t="s">
        <v>55</v>
      </c>
      <c r="G76" s="5"/>
      <c r="H76" s="5">
        <f t="shared" si="2"/>
        <v>0</v>
      </c>
      <c r="I76" s="5">
        <f t="shared" si="3"/>
        <v>3</v>
      </c>
    </row>
    <row r="77" spans="1:9" ht="15">
      <c r="A77" s="5"/>
      <c r="B77" s="5"/>
      <c r="C77" s="29"/>
      <c r="D77" s="5" t="s">
        <v>13</v>
      </c>
      <c r="E77" s="29"/>
      <c r="F77" s="5" t="s">
        <v>16</v>
      </c>
      <c r="G77" s="5"/>
      <c r="H77" s="5" t="str">
        <f t="shared" si="2"/>
        <v/>
      </c>
      <c r="I77" s="5" t="str">
        <f t="shared" si="3"/>
        <v/>
      </c>
    </row>
    <row r="78" spans="1:9" ht="15">
      <c r="A78" s="5"/>
      <c r="B78" s="5"/>
      <c r="C78" s="29"/>
      <c r="D78" s="5"/>
      <c r="E78" s="29"/>
      <c r="F78" s="5"/>
      <c r="G78" s="5"/>
      <c r="H78" s="5" t="str">
        <f t="shared" si="2"/>
        <v/>
      </c>
      <c r="I78" s="5" t="str">
        <f t="shared" si="3"/>
        <v/>
      </c>
    </row>
    <row r="79" spans="1:9" ht="15">
      <c r="A79" s="4">
        <v>43873</v>
      </c>
      <c r="B79" s="5"/>
      <c r="C79" s="29"/>
      <c r="D79" s="5" t="s">
        <v>13</v>
      </c>
      <c r="E79" s="29"/>
      <c r="F79" s="5" t="s">
        <v>50</v>
      </c>
      <c r="G79" s="5"/>
      <c r="H79" s="5" t="str">
        <f t="shared" si="2"/>
        <v/>
      </c>
      <c r="I79" s="5" t="str">
        <f t="shared" si="3"/>
        <v/>
      </c>
    </row>
    <row r="80" spans="1:9" ht="15">
      <c r="A80" s="5"/>
      <c r="B80" s="5" t="s">
        <v>51</v>
      </c>
      <c r="C80" s="29">
        <v>9</v>
      </c>
      <c r="D80" s="5" t="s">
        <v>13</v>
      </c>
      <c r="E80" s="29">
        <v>5</v>
      </c>
      <c r="F80" s="5" t="s">
        <v>49</v>
      </c>
      <c r="G80" s="5"/>
      <c r="H80" s="5">
        <f t="shared" si="2"/>
        <v>3</v>
      </c>
      <c r="I80" s="5">
        <f t="shared" si="3"/>
        <v>0</v>
      </c>
    </row>
    <row r="81" spans="1:9" ht="15">
      <c r="A81" s="5"/>
      <c r="B81" s="5" t="s">
        <v>56</v>
      </c>
      <c r="C81" s="29">
        <v>9</v>
      </c>
      <c r="D81" s="5" t="s">
        <v>13</v>
      </c>
      <c r="E81" s="29">
        <v>5</v>
      </c>
      <c r="F81" s="5" t="s">
        <v>55</v>
      </c>
      <c r="G81" s="5"/>
      <c r="H81" s="5">
        <f t="shared" si="2"/>
        <v>3</v>
      </c>
      <c r="I81" s="5">
        <f t="shared" si="3"/>
        <v>0</v>
      </c>
    </row>
    <row r="82" spans="1:9" ht="15">
      <c r="A82" s="5"/>
      <c r="B82" s="5" t="s">
        <v>53</v>
      </c>
      <c r="C82" s="29">
        <v>5</v>
      </c>
      <c r="D82" s="5" t="s">
        <v>13</v>
      </c>
      <c r="E82" s="29">
        <v>9</v>
      </c>
      <c r="F82" s="5" t="s">
        <v>52</v>
      </c>
      <c r="G82" s="5"/>
      <c r="H82" s="5">
        <f t="shared" si="2"/>
        <v>0</v>
      </c>
      <c r="I82" s="5">
        <f t="shared" si="3"/>
        <v>3</v>
      </c>
    </row>
    <row r="83" spans="1:9" ht="15">
      <c r="A83" s="5"/>
      <c r="B83" s="5" t="s">
        <v>54</v>
      </c>
      <c r="C83" s="29"/>
      <c r="D83" s="5" t="s">
        <v>13</v>
      </c>
      <c r="E83" s="29"/>
      <c r="F83" s="5" t="s">
        <v>16</v>
      </c>
      <c r="G83" s="5"/>
      <c r="H83" s="5" t="str">
        <f t="shared" si="2"/>
        <v/>
      </c>
      <c r="I83" s="5" t="str">
        <f t="shared" si="3"/>
        <v/>
      </c>
    </row>
    <row r="84" spans="1:9" ht="15">
      <c r="A84" s="5"/>
      <c r="B84" s="5"/>
      <c r="C84" s="29"/>
      <c r="D84" s="5"/>
      <c r="E84" s="29"/>
      <c r="F84" s="5"/>
      <c r="G84" s="5"/>
      <c r="H84" s="5" t="str">
        <f t="shared" si="2"/>
        <v/>
      </c>
      <c r="I84" s="5" t="str">
        <f t="shared" si="3"/>
        <v/>
      </c>
    </row>
    <row r="85" spans="1:9" ht="15">
      <c r="A85" s="4">
        <v>43880</v>
      </c>
      <c r="B85" s="5" t="s">
        <v>56</v>
      </c>
      <c r="C85" s="29"/>
      <c r="D85" s="5" t="s">
        <v>13</v>
      </c>
      <c r="E85" s="29"/>
      <c r="F85" s="5" t="s">
        <v>51</v>
      </c>
      <c r="G85" s="5"/>
      <c r="H85" s="5" t="str">
        <f t="shared" si="2"/>
        <v/>
      </c>
      <c r="I85" s="5" t="str">
        <f t="shared" si="3"/>
        <v/>
      </c>
    </row>
    <row r="86" spans="1:9" ht="15">
      <c r="A86" s="5"/>
      <c r="B86" s="5" t="s">
        <v>49</v>
      </c>
      <c r="C86" s="29"/>
      <c r="D86" s="5" t="s">
        <v>13</v>
      </c>
      <c r="E86" s="29"/>
      <c r="F86" s="5"/>
      <c r="G86" s="5"/>
      <c r="H86" s="5" t="str">
        <f t="shared" si="2"/>
        <v/>
      </c>
      <c r="I86" s="5" t="str">
        <f t="shared" si="3"/>
        <v/>
      </c>
    </row>
    <row r="87" spans="1:9" ht="15">
      <c r="A87" s="5"/>
      <c r="B87" s="5" t="s">
        <v>50</v>
      </c>
      <c r="C87" s="29"/>
      <c r="D87" s="5" t="s">
        <v>13</v>
      </c>
      <c r="E87" s="29"/>
      <c r="F87" s="5" t="s">
        <v>54</v>
      </c>
      <c r="G87" s="5"/>
      <c r="H87" s="5" t="str">
        <f t="shared" si="2"/>
        <v/>
      </c>
      <c r="I87" s="5" t="str">
        <f t="shared" si="3"/>
        <v/>
      </c>
    </row>
    <row r="88" spans="1:9" ht="15">
      <c r="A88" s="5"/>
      <c r="B88" s="5" t="s">
        <v>55</v>
      </c>
      <c r="C88" s="29"/>
      <c r="D88" s="5" t="s">
        <v>13</v>
      </c>
      <c r="E88" s="29"/>
      <c r="F88" s="5" t="s">
        <v>52</v>
      </c>
      <c r="G88" s="5"/>
      <c r="H88" s="5" t="str">
        <f t="shared" si="2"/>
        <v/>
      </c>
      <c r="I88" s="5" t="str">
        <f t="shared" si="3"/>
        <v/>
      </c>
    </row>
    <row r="89" spans="1:9" ht="15">
      <c r="A89" s="5"/>
      <c r="B89" s="5" t="s">
        <v>53</v>
      </c>
      <c r="C89" s="29"/>
      <c r="D89" s="5" t="s">
        <v>13</v>
      </c>
      <c r="E89" s="29"/>
      <c r="F89" s="5" t="s">
        <v>16</v>
      </c>
      <c r="G89" s="5"/>
      <c r="H89" s="5" t="str">
        <f t="shared" si="2"/>
        <v/>
      </c>
      <c r="I89" s="5" t="str">
        <f t="shared" si="3"/>
        <v/>
      </c>
    </row>
    <row r="90" spans="1:9" ht="15">
      <c r="A90" s="5"/>
      <c r="B90" s="5"/>
      <c r="C90" s="29"/>
      <c r="D90" s="5"/>
      <c r="E90" s="29"/>
      <c r="F90" s="5"/>
      <c r="G90" s="5"/>
      <c r="H90" s="5" t="str">
        <f t="shared" si="2"/>
        <v/>
      </c>
      <c r="I90" s="5" t="str">
        <f t="shared" si="3"/>
        <v/>
      </c>
    </row>
    <row r="91" spans="1:9" ht="15">
      <c r="A91" s="4">
        <v>43887</v>
      </c>
      <c r="B91" s="5" t="s">
        <v>53</v>
      </c>
      <c r="C91" s="29"/>
      <c r="D91" s="5" t="s">
        <v>13</v>
      </c>
      <c r="E91" s="29"/>
      <c r="F91" s="5" t="s">
        <v>50</v>
      </c>
      <c r="G91" s="5"/>
      <c r="H91" s="5" t="str">
        <f t="shared" si="2"/>
        <v/>
      </c>
      <c r="I91" s="5" t="str">
        <f t="shared" si="3"/>
        <v/>
      </c>
    </row>
    <row r="92" spans="1:9" ht="15">
      <c r="A92" s="5"/>
      <c r="B92" s="5" t="s">
        <v>54</v>
      </c>
      <c r="C92" s="29"/>
      <c r="D92" s="5" t="s">
        <v>13</v>
      </c>
      <c r="E92" s="29"/>
      <c r="F92" s="5" t="s">
        <v>49</v>
      </c>
      <c r="G92" s="5"/>
      <c r="H92" s="5" t="str">
        <f t="shared" si="2"/>
        <v/>
      </c>
      <c r="I92" s="5" t="str">
        <f t="shared" si="3"/>
        <v/>
      </c>
    </row>
    <row r="93" spans="1:9" ht="15">
      <c r="A93" s="5"/>
      <c r="B93" s="5"/>
      <c r="C93" s="29"/>
      <c r="D93" s="5" t="s">
        <v>13</v>
      </c>
      <c r="E93" s="29"/>
      <c r="F93" s="5" t="s">
        <v>56</v>
      </c>
      <c r="G93" s="5"/>
      <c r="H93" s="5" t="str">
        <f t="shared" si="2"/>
        <v/>
      </c>
      <c r="I93" s="5" t="str">
        <f t="shared" si="3"/>
        <v/>
      </c>
    </row>
    <row r="94" spans="1:9" ht="15">
      <c r="A94" s="5"/>
      <c r="B94" s="5" t="s">
        <v>51</v>
      </c>
      <c r="C94" s="29"/>
      <c r="D94" s="5" t="s">
        <v>13</v>
      </c>
      <c r="E94" s="29"/>
      <c r="F94" s="5" t="s">
        <v>55</v>
      </c>
      <c r="G94" s="5"/>
      <c r="H94" s="5" t="str">
        <f t="shared" si="2"/>
        <v/>
      </c>
      <c r="I94" s="5" t="str">
        <f t="shared" si="3"/>
        <v/>
      </c>
    </row>
    <row r="95" spans="1:9" ht="15">
      <c r="A95" s="5"/>
      <c r="B95" s="5" t="s">
        <v>52</v>
      </c>
      <c r="C95" s="29"/>
      <c r="D95" s="5" t="s">
        <v>13</v>
      </c>
      <c r="E95" s="29"/>
      <c r="F95" s="5" t="s">
        <v>16</v>
      </c>
      <c r="G95" s="5"/>
      <c r="H95" s="5" t="str">
        <f t="shared" si="2"/>
        <v/>
      </c>
      <c r="I95" s="5" t="str">
        <f t="shared" si="3"/>
        <v/>
      </c>
    </row>
    <row r="96" spans="1:9" ht="15">
      <c r="A96" s="5"/>
      <c r="B96" s="5"/>
      <c r="C96" s="29"/>
      <c r="D96" s="5"/>
      <c r="E96" s="29"/>
      <c r="F96" s="5"/>
      <c r="G96" s="5"/>
      <c r="H96" s="5" t="str">
        <f t="shared" si="2"/>
        <v/>
      </c>
      <c r="I96" s="5" t="str">
        <f t="shared" si="3"/>
        <v/>
      </c>
    </row>
    <row r="97" spans="1:9" ht="15">
      <c r="A97" s="4">
        <v>43894</v>
      </c>
      <c r="B97" s="5" t="s">
        <v>51</v>
      </c>
      <c r="C97" s="29"/>
      <c r="D97" s="5" t="s">
        <v>13</v>
      </c>
      <c r="E97" s="29"/>
      <c r="F97" s="5"/>
      <c r="G97" s="5"/>
      <c r="H97" s="5" t="str">
        <f t="shared" si="2"/>
        <v/>
      </c>
      <c r="I97" s="5" t="str">
        <f t="shared" si="3"/>
        <v/>
      </c>
    </row>
    <row r="98" spans="1:9" ht="15">
      <c r="A98" s="5"/>
      <c r="B98" s="5" t="s">
        <v>56</v>
      </c>
      <c r="C98" s="29"/>
      <c r="D98" s="5" t="s">
        <v>13</v>
      </c>
      <c r="E98" s="29"/>
      <c r="F98" s="5" t="s">
        <v>54</v>
      </c>
      <c r="G98" s="5"/>
      <c r="H98" s="5" t="str">
        <f t="shared" si="2"/>
        <v/>
      </c>
      <c r="I98" s="5" t="str">
        <f t="shared" si="3"/>
        <v/>
      </c>
    </row>
    <row r="99" spans="1:9" ht="15">
      <c r="A99" s="5"/>
      <c r="B99" s="5" t="s">
        <v>49</v>
      </c>
      <c r="C99" s="29"/>
      <c r="D99" s="5" t="s">
        <v>13</v>
      </c>
      <c r="E99" s="29"/>
      <c r="F99" s="5" t="s">
        <v>53</v>
      </c>
      <c r="G99" s="5"/>
      <c r="H99" s="5" t="str">
        <f t="shared" si="2"/>
        <v/>
      </c>
      <c r="I99" s="5" t="str">
        <f t="shared" si="3"/>
        <v/>
      </c>
    </row>
    <row r="100" spans="1:9" ht="15">
      <c r="A100" s="5"/>
      <c r="B100" s="5" t="s">
        <v>50</v>
      </c>
      <c r="C100" s="29"/>
      <c r="D100" s="5" t="s">
        <v>13</v>
      </c>
      <c r="E100" s="29"/>
      <c r="F100" s="5" t="s">
        <v>52</v>
      </c>
      <c r="G100" s="5"/>
      <c r="H100" s="5" t="str">
        <f t="shared" si="2"/>
        <v/>
      </c>
      <c r="I100" s="5" t="str">
        <f t="shared" si="3"/>
        <v/>
      </c>
    </row>
    <row r="101" spans="1:9" ht="15">
      <c r="A101" s="5"/>
      <c r="B101" s="5" t="s">
        <v>55</v>
      </c>
      <c r="C101" s="29"/>
      <c r="D101" s="5" t="s">
        <v>13</v>
      </c>
      <c r="E101" s="29"/>
      <c r="F101" s="5" t="s">
        <v>16</v>
      </c>
      <c r="G101" s="5"/>
      <c r="H101" s="5" t="str">
        <f t="shared" si="2"/>
        <v/>
      </c>
      <c r="I101" s="5" t="str">
        <f t="shared" si="3"/>
        <v/>
      </c>
    </row>
    <row r="102" spans="1:9" ht="15">
      <c r="A102" s="5"/>
      <c r="B102" s="5"/>
      <c r="C102" s="29"/>
      <c r="D102" s="5"/>
      <c r="E102" s="29"/>
      <c r="F102" s="5"/>
      <c r="G102" s="5"/>
      <c r="H102" s="5" t="str">
        <f t="shared" si="2"/>
        <v/>
      </c>
      <c r="I102" s="5" t="str">
        <f t="shared" si="3"/>
        <v/>
      </c>
    </row>
    <row r="103" spans="1:9" ht="15">
      <c r="A103" s="4">
        <v>43922</v>
      </c>
      <c r="B103" s="5" t="s">
        <v>52</v>
      </c>
      <c r="C103" s="29"/>
      <c r="D103" s="5" t="s">
        <v>13</v>
      </c>
      <c r="E103" s="29"/>
      <c r="F103" s="5" t="s">
        <v>49</v>
      </c>
      <c r="G103" s="5"/>
      <c r="H103" s="5" t="str">
        <f t="shared" si="2"/>
        <v/>
      </c>
      <c r="I103" s="5" t="str">
        <f t="shared" si="3"/>
        <v/>
      </c>
    </row>
    <row r="104" spans="1:9" ht="15">
      <c r="A104" s="5"/>
      <c r="B104" s="5" t="s">
        <v>53</v>
      </c>
      <c r="C104" s="29"/>
      <c r="D104" s="5" t="s">
        <v>13</v>
      </c>
      <c r="E104" s="29"/>
      <c r="F104" s="5" t="s">
        <v>56</v>
      </c>
      <c r="G104" s="5"/>
      <c r="H104" s="5" t="str">
        <f t="shared" si="2"/>
        <v/>
      </c>
      <c r="I104" s="5" t="str">
        <f t="shared" si="3"/>
        <v/>
      </c>
    </row>
    <row r="105" spans="1:9" ht="15">
      <c r="A105" s="5"/>
      <c r="B105" s="5" t="s">
        <v>54</v>
      </c>
      <c r="C105" s="29"/>
      <c r="D105" s="5" t="s">
        <v>13</v>
      </c>
      <c r="E105" s="29"/>
      <c r="F105" s="5" t="s">
        <v>51</v>
      </c>
      <c r="G105" s="5"/>
      <c r="H105" s="5" t="str">
        <f t="shared" si="2"/>
        <v/>
      </c>
      <c r="I105" s="5" t="str">
        <f t="shared" si="3"/>
        <v/>
      </c>
    </row>
    <row r="106" spans="1:9" ht="15">
      <c r="A106" s="5"/>
      <c r="B106" s="5"/>
      <c r="C106" s="29"/>
      <c r="D106" s="5" t="s">
        <v>13</v>
      </c>
      <c r="E106" s="29"/>
      <c r="F106" s="5" t="s">
        <v>55</v>
      </c>
      <c r="G106" s="5"/>
      <c r="H106" s="5" t="str">
        <f t="shared" si="2"/>
        <v/>
      </c>
      <c r="I106" s="5" t="str">
        <f t="shared" si="3"/>
        <v/>
      </c>
    </row>
    <row r="107" spans="1:9" ht="15">
      <c r="A107" s="5"/>
      <c r="B107" s="5" t="s">
        <v>50</v>
      </c>
      <c r="C107" s="29"/>
      <c r="D107" s="5" t="s">
        <v>13</v>
      </c>
      <c r="E107" s="29"/>
      <c r="F107" s="5" t="s">
        <v>16</v>
      </c>
      <c r="G107" s="5"/>
      <c r="H107" s="5" t="str">
        <f t="shared" si="2"/>
        <v/>
      </c>
      <c r="I107" s="5" t="str">
        <f t="shared" si="3"/>
        <v/>
      </c>
    </row>
    <row r="108" spans="1:9" ht="15">
      <c r="A108" s="5"/>
      <c r="B108" s="5"/>
      <c r="C108" s="29"/>
      <c r="D108" s="5"/>
      <c r="E108" s="29"/>
      <c r="F108" s="5"/>
      <c r="G108" s="5"/>
      <c r="H108" s="5" t="str">
        <f t="shared" si="2"/>
        <v/>
      </c>
      <c r="I108" s="5" t="str">
        <f t="shared" si="3"/>
        <v/>
      </c>
    </row>
    <row r="109" spans="1:9" ht="15">
      <c r="A109" s="4">
        <v>43929</v>
      </c>
      <c r="B109" s="5"/>
      <c r="C109" s="29"/>
      <c r="D109" s="5" t="s">
        <v>13</v>
      </c>
      <c r="E109" s="29"/>
      <c r="F109" s="5" t="s">
        <v>54</v>
      </c>
      <c r="G109" s="5"/>
      <c r="H109" s="5" t="str">
        <f t="shared" si="2"/>
        <v/>
      </c>
      <c r="I109" s="5" t="str">
        <f t="shared" si="3"/>
        <v/>
      </c>
    </row>
    <row r="110" spans="1:9" ht="15">
      <c r="A110" s="5"/>
      <c r="B110" s="5" t="s">
        <v>51</v>
      </c>
      <c r="C110" s="29"/>
      <c r="D110" s="5" t="s">
        <v>13</v>
      </c>
      <c r="E110" s="29"/>
      <c r="F110" s="5" t="s">
        <v>53</v>
      </c>
      <c r="G110" s="5"/>
      <c r="H110" s="5" t="str">
        <f t="shared" si="2"/>
        <v/>
      </c>
      <c r="I110" s="5" t="str">
        <f t="shared" si="3"/>
        <v/>
      </c>
    </row>
    <row r="111" spans="1:9" ht="15">
      <c r="A111" s="5"/>
      <c r="B111" s="5" t="s">
        <v>56</v>
      </c>
      <c r="C111" s="29"/>
      <c r="D111" s="5" t="s">
        <v>13</v>
      </c>
      <c r="E111" s="29"/>
      <c r="F111" s="5" t="s">
        <v>52</v>
      </c>
      <c r="G111" s="5"/>
      <c r="H111" s="5" t="str">
        <f t="shared" si="2"/>
        <v/>
      </c>
      <c r="I111" s="5" t="str">
        <f t="shared" si="3"/>
        <v/>
      </c>
    </row>
    <row r="112" spans="1:9" ht="15">
      <c r="A112" s="5"/>
      <c r="B112" s="5" t="s">
        <v>50</v>
      </c>
      <c r="C112" s="29"/>
      <c r="D112" s="5" t="s">
        <v>13</v>
      </c>
      <c r="E112" s="29"/>
      <c r="F112" s="5" t="s">
        <v>55</v>
      </c>
      <c r="G112" s="5"/>
      <c r="H112" s="5" t="str">
        <f t="shared" si="2"/>
        <v/>
      </c>
      <c r="I112" s="5" t="str">
        <f t="shared" si="3"/>
        <v/>
      </c>
    </row>
    <row r="113" spans="1:9" ht="15">
      <c r="A113" s="5"/>
      <c r="B113" s="5" t="s">
        <v>49</v>
      </c>
      <c r="C113" s="29"/>
      <c r="D113" s="5" t="s">
        <v>13</v>
      </c>
      <c r="E113" s="29"/>
      <c r="F113" s="5" t="s">
        <v>16</v>
      </c>
      <c r="G113" s="5"/>
      <c r="H113" s="5" t="str">
        <f t="shared" si="2"/>
        <v/>
      </c>
      <c r="I113" s="5" t="str">
        <f t="shared" si="3"/>
        <v/>
      </c>
    </row>
  </sheetData>
  <sheetProtection password="D2DF" sheet="1" objects="1" scenarios="1" selectLockedCells="1"/>
  <mergeCells count="3">
    <mergeCell ref="A2:F2"/>
    <mergeCell ref="A3:F3"/>
    <mergeCell ref="A5:F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61"/>
  <sheetViews>
    <sheetView tabSelected="1" workbookViewId="0">
      <selection activeCell="A62" sqref="A62"/>
    </sheetView>
  </sheetViews>
  <sheetFormatPr defaultRowHeight="12.75"/>
  <cols>
    <col min="2" max="2" width="23.5703125" bestFit="1" customWidth="1"/>
    <col min="8" max="8" width="9.140625" customWidth="1"/>
  </cols>
  <sheetData>
    <row r="1" spans="1:10" ht="15">
      <c r="A1" s="18" t="str">
        <f>'Div 1 Table'!A16</f>
        <v>Division 1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ht="15">
      <c r="A2" s="19" t="str">
        <f>'Div 1 Table'!A17</f>
        <v>Position</v>
      </c>
      <c r="B2" s="19" t="str">
        <f>'Div 1 Table'!B17</f>
        <v>Team</v>
      </c>
      <c r="C2" s="19" t="str">
        <f>'Div 1 Table'!C17</f>
        <v>Played</v>
      </c>
      <c r="D2" s="19" t="str">
        <f>'Div 1 Table'!D17</f>
        <v>Won</v>
      </c>
      <c r="E2" s="19" t="str">
        <f>'Div 1 Table'!E17</f>
        <v>Draw</v>
      </c>
      <c r="F2" s="19" t="str">
        <f>'Div 1 Table'!F17</f>
        <v>Lost</v>
      </c>
      <c r="G2" s="19" t="str">
        <f>'Div 1 Table'!G17</f>
        <v>For</v>
      </c>
      <c r="H2" s="19" t="str">
        <f>'Div 1 Table'!H17</f>
        <v>Against</v>
      </c>
      <c r="I2" s="19" t="str">
        <f>'Div 1 Table'!I17</f>
        <v>Points</v>
      </c>
      <c r="J2" s="19" t="str">
        <f>'Div 1 Table'!J17</f>
        <v>Diff</v>
      </c>
    </row>
    <row r="3" spans="1:10" ht="15">
      <c r="A3" s="19">
        <f>'Div 1 Table'!A18</f>
        <v>1</v>
      </c>
      <c r="B3" s="19" t="str">
        <f>'Div 1 Table'!B18</f>
        <v>Compasses 'A'</v>
      </c>
      <c r="C3" s="19">
        <f>'Div 1 Table'!C18</f>
        <v>9</v>
      </c>
      <c r="D3" s="19">
        <f>'Div 1 Table'!D18</f>
        <v>8</v>
      </c>
      <c r="E3" s="19">
        <f>'Div 1 Table'!E18</f>
        <v>1</v>
      </c>
      <c r="F3" s="19">
        <f>'Div 1 Table'!F18</f>
        <v>0</v>
      </c>
      <c r="G3" s="19">
        <f>'Div 1 Table'!G18</f>
        <v>92</v>
      </c>
      <c r="H3" s="19">
        <f>'Div 1 Table'!H18</f>
        <v>34</v>
      </c>
      <c r="I3" s="19">
        <f>'Div 1 Table'!I18</f>
        <v>25</v>
      </c>
      <c r="J3" s="19">
        <f>'Div 1 Table'!J18</f>
        <v>58</v>
      </c>
    </row>
    <row r="4" spans="1:10" ht="15">
      <c r="A4" s="19">
        <f>'Div 1 Table'!A19</f>
        <v>2</v>
      </c>
      <c r="B4" s="19" t="str">
        <f>'Div 1 Table'!B19</f>
        <v>Swan</v>
      </c>
      <c r="C4" s="19">
        <f>'Div 1 Table'!C19</f>
        <v>8</v>
      </c>
      <c r="D4" s="19">
        <f>'Div 1 Table'!D19</f>
        <v>6</v>
      </c>
      <c r="E4" s="19">
        <f>'Div 1 Table'!E19</f>
        <v>1</v>
      </c>
      <c r="F4" s="19">
        <f>'Div 1 Table'!F19</f>
        <v>1</v>
      </c>
      <c r="G4" s="19">
        <f>'Div 1 Table'!G19</f>
        <v>68</v>
      </c>
      <c r="H4" s="19">
        <f>'Div 1 Table'!H19</f>
        <v>44</v>
      </c>
      <c r="I4" s="19">
        <f>'Div 1 Table'!I19</f>
        <v>19</v>
      </c>
      <c r="J4" s="19">
        <f>'Div 1 Table'!J19</f>
        <v>24</v>
      </c>
    </row>
    <row r="5" spans="1:10" ht="15">
      <c r="A5" s="19">
        <f>'Div 1 Table'!A20</f>
        <v>3</v>
      </c>
      <c r="B5" s="19" t="str">
        <f>'Div 1 Table'!B20</f>
        <v>Queens Head</v>
      </c>
      <c r="C5" s="19">
        <f>'Div 1 Table'!C20</f>
        <v>8</v>
      </c>
      <c r="D5" s="19">
        <f>'Div 1 Table'!D20</f>
        <v>5</v>
      </c>
      <c r="E5" s="19">
        <f>'Div 1 Table'!E20</f>
        <v>0</v>
      </c>
      <c r="F5" s="19">
        <f>'Div 1 Table'!F20</f>
        <v>3</v>
      </c>
      <c r="G5" s="19">
        <f>'Div 1 Table'!G20</f>
        <v>57</v>
      </c>
      <c r="H5" s="19">
        <f>'Div 1 Table'!H20</f>
        <v>55</v>
      </c>
      <c r="I5" s="19">
        <f>'Div 1 Table'!I20</f>
        <v>15</v>
      </c>
      <c r="J5" s="19">
        <f>'Div 1 Table'!J20</f>
        <v>2</v>
      </c>
    </row>
    <row r="6" spans="1:10" ht="15">
      <c r="A6" s="19">
        <f>'Div 1 Table'!A21</f>
        <v>4</v>
      </c>
      <c r="B6" s="19" t="str">
        <f>'Div 1 Table'!B21</f>
        <v>Anchor</v>
      </c>
      <c r="C6" s="19">
        <f>'Div 1 Table'!C21</f>
        <v>9</v>
      </c>
      <c r="D6" s="19">
        <f>'Div 1 Table'!D21</f>
        <v>4</v>
      </c>
      <c r="E6" s="19">
        <f>'Div 1 Table'!E21</f>
        <v>2</v>
      </c>
      <c r="F6" s="19">
        <f>'Div 1 Table'!F21</f>
        <v>3</v>
      </c>
      <c r="G6" s="19">
        <f>'Div 1 Table'!G21</f>
        <v>62</v>
      </c>
      <c r="H6" s="19">
        <f>'Div 1 Table'!H21</f>
        <v>64</v>
      </c>
      <c r="I6" s="19">
        <f>'Div 1 Table'!I21</f>
        <v>14</v>
      </c>
      <c r="J6" s="19">
        <f>'Div 1 Table'!J21</f>
        <v>-2</v>
      </c>
    </row>
    <row r="7" spans="1:10" ht="15">
      <c r="A7" s="19">
        <f>'Div 1 Table'!A22</f>
        <v>5</v>
      </c>
      <c r="B7" s="19" t="str">
        <f>'Div 1 Table'!B22</f>
        <v>G/B RBL</v>
      </c>
      <c r="C7" s="19">
        <f>'Div 1 Table'!C22</f>
        <v>9</v>
      </c>
      <c r="D7" s="19">
        <f>'Div 1 Table'!D22</f>
        <v>3</v>
      </c>
      <c r="E7" s="19">
        <f>'Div 1 Table'!E22</f>
        <v>3</v>
      </c>
      <c r="F7" s="19">
        <f>'Div 1 Table'!F22</f>
        <v>3</v>
      </c>
      <c r="G7" s="19">
        <f>'Div 1 Table'!G22</f>
        <v>64</v>
      </c>
      <c r="H7" s="19">
        <f>'Div 1 Table'!H22</f>
        <v>62</v>
      </c>
      <c r="I7" s="19">
        <f>'Div 1 Table'!I22</f>
        <v>12</v>
      </c>
      <c r="J7" s="19">
        <f>'Div 1 Table'!J22</f>
        <v>2</v>
      </c>
    </row>
    <row r="8" spans="1:10" ht="15">
      <c r="A8" s="19">
        <f>'Div 1 Table'!A23</f>
        <v>6</v>
      </c>
      <c r="B8" s="19" t="str">
        <f>'Div 1 Table'!B23</f>
        <v>CSC</v>
      </c>
      <c r="C8" s="19">
        <f>'Div 1 Table'!C23</f>
        <v>9</v>
      </c>
      <c r="D8" s="19">
        <f>'Div 1 Table'!D23</f>
        <v>2</v>
      </c>
      <c r="E8" s="19">
        <f>'Div 1 Table'!E23</f>
        <v>1</v>
      </c>
      <c r="F8" s="19">
        <f>'Div 1 Table'!F23</f>
        <v>6</v>
      </c>
      <c r="G8" s="19">
        <f>'Div 1 Table'!G23</f>
        <v>49</v>
      </c>
      <c r="H8" s="19">
        <f>'Div 1 Table'!H23</f>
        <v>77</v>
      </c>
      <c r="I8" s="19">
        <f>'Div 1 Table'!I23</f>
        <v>7</v>
      </c>
      <c r="J8" s="19">
        <f>'Div 1 Table'!J23</f>
        <v>-28</v>
      </c>
    </row>
    <row r="9" spans="1:10" ht="15">
      <c r="A9" s="19">
        <f>'Div 1 Table'!A24</f>
        <v>7</v>
      </c>
      <c r="B9" s="19" t="str">
        <f>'Div 1 Table'!B24</f>
        <v>Black Bull 'A'</v>
      </c>
      <c r="C9" s="19">
        <f>'Div 1 Table'!C24</f>
        <v>9</v>
      </c>
      <c r="D9" s="19">
        <f>'Div 1 Table'!D24</f>
        <v>1</v>
      </c>
      <c r="E9" s="19">
        <f>'Div 1 Table'!E24</f>
        <v>3</v>
      </c>
      <c r="F9" s="19">
        <f>'Div 1 Table'!F24</f>
        <v>5</v>
      </c>
      <c r="G9" s="19">
        <f>'Div 1 Table'!G24</f>
        <v>54</v>
      </c>
      <c r="H9" s="19">
        <f>'Div 1 Table'!H24</f>
        <v>72</v>
      </c>
      <c r="I9" s="19">
        <f>'Div 1 Table'!I24</f>
        <v>6</v>
      </c>
      <c r="J9" s="19">
        <f>'Div 1 Table'!J24</f>
        <v>-18</v>
      </c>
    </row>
    <row r="10" spans="1:10" ht="15">
      <c r="A10" s="19">
        <f>'Div 1 Table'!A25</f>
        <v>8</v>
      </c>
      <c r="B10" s="19" t="str">
        <f>'Div 1 Table'!B25</f>
        <v>Horse &amp; Groom</v>
      </c>
      <c r="C10" s="19">
        <f>'Div 1 Table'!C25</f>
        <v>9</v>
      </c>
      <c r="D10" s="19">
        <f>'Div 1 Table'!D25</f>
        <v>0</v>
      </c>
      <c r="E10" s="19">
        <f>'Div 1 Table'!E25</f>
        <v>1</v>
      </c>
      <c r="F10" s="19">
        <f>'Div 1 Table'!F25</f>
        <v>8</v>
      </c>
      <c r="G10" s="19">
        <f>'Div 1 Table'!G25</f>
        <v>44</v>
      </c>
      <c r="H10" s="19">
        <f>'Div 1 Table'!H25</f>
        <v>82</v>
      </c>
      <c r="I10" s="19">
        <f>'Div 1 Table'!I25</f>
        <v>1</v>
      </c>
      <c r="J10" s="19">
        <f>'Div 1 Table'!J25</f>
        <v>-38</v>
      </c>
    </row>
    <row r="13" spans="1:10" ht="15">
      <c r="A13" s="18" t="str">
        <f>'Div 2 Table'!A16</f>
        <v>Division 2</v>
      </c>
      <c r="B13" s="18"/>
      <c r="C13" s="18"/>
      <c r="D13" s="18"/>
      <c r="E13" s="18"/>
      <c r="F13" s="18"/>
      <c r="G13" s="18"/>
      <c r="H13" s="18"/>
      <c r="I13" s="18"/>
      <c r="J13" s="18"/>
    </row>
    <row r="14" spans="1:10" ht="15">
      <c r="A14" s="19" t="str">
        <f>'Div 2 Table'!A17</f>
        <v>Position</v>
      </c>
      <c r="B14" s="19" t="str">
        <f>'Div 2 Table'!B17</f>
        <v>Team</v>
      </c>
      <c r="C14" s="19" t="str">
        <f>'Div 2 Table'!C17</f>
        <v>Played</v>
      </c>
      <c r="D14" s="19" t="str">
        <f>'Div 2 Table'!D17</f>
        <v>Won</v>
      </c>
      <c r="E14" s="19" t="str">
        <f>'Div 2 Table'!E17</f>
        <v>Draw</v>
      </c>
      <c r="F14" s="19" t="str">
        <f>'Div 2 Table'!F17</f>
        <v>Lost</v>
      </c>
      <c r="G14" s="19" t="str">
        <f>'Div 2 Table'!G17</f>
        <v>For</v>
      </c>
      <c r="H14" s="19" t="str">
        <f>'Div 2 Table'!H17</f>
        <v>Against</v>
      </c>
      <c r="I14" s="19" t="str">
        <f>'Div 2 Table'!I17</f>
        <v>Points</v>
      </c>
      <c r="J14" s="19" t="str">
        <f>'Div 2 Table'!J17</f>
        <v>Diff</v>
      </c>
    </row>
    <row r="15" spans="1:10" ht="15">
      <c r="A15" s="19">
        <f>'Div 2 Table'!A18</f>
        <v>1</v>
      </c>
      <c r="B15" s="19" t="str">
        <f>'Div 2 Table'!B18</f>
        <v>Fox &amp; Hounds</v>
      </c>
      <c r="C15" s="19">
        <f>'Div 2 Table'!C18</f>
        <v>8</v>
      </c>
      <c r="D15" s="19">
        <f>'Div 2 Table'!D18</f>
        <v>5</v>
      </c>
      <c r="E15" s="19">
        <f>'Div 2 Table'!E18</f>
        <v>2</v>
      </c>
      <c r="F15" s="19">
        <f>'Div 2 Table'!F18</f>
        <v>1</v>
      </c>
      <c r="G15" s="19">
        <f>'Div 2 Table'!G18</f>
        <v>68</v>
      </c>
      <c r="H15" s="19">
        <f>'Div 2 Table'!H18</f>
        <v>44</v>
      </c>
      <c r="I15" s="19">
        <f>'Div 2 Table'!I18</f>
        <v>17</v>
      </c>
      <c r="J15" s="19">
        <f>'Div 2 Table'!J18</f>
        <v>24</v>
      </c>
    </row>
    <row r="16" spans="1:10" ht="15">
      <c r="A16" s="19">
        <f>'Div 2 Table'!A19</f>
        <v>2</v>
      </c>
      <c r="B16" s="19" t="str">
        <f>'Div 2 Table'!B19</f>
        <v>Orange Tree</v>
      </c>
      <c r="C16" s="19">
        <f>'Div 2 Table'!C19</f>
        <v>8</v>
      </c>
      <c r="D16" s="19">
        <f>'Div 2 Table'!D19</f>
        <v>4</v>
      </c>
      <c r="E16" s="19">
        <f>'Div 2 Table'!E19</f>
        <v>2</v>
      </c>
      <c r="F16" s="19">
        <f>'Div 2 Table'!F19</f>
        <v>2</v>
      </c>
      <c r="G16" s="19">
        <f>'Div 2 Table'!G19</f>
        <v>63</v>
      </c>
      <c r="H16" s="19">
        <f>'Div 2 Table'!H19</f>
        <v>49</v>
      </c>
      <c r="I16" s="19">
        <f>'Div 2 Table'!I19</f>
        <v>14</v>
      </c>
      <c r="J16" s="19">
        <f>'Div 2 Table'!J19</f>
        <v>14</v>
      </c>
    </row>
    <row r="17" spans="1:10" ht="15">
      <c r="A17" s="19">
        <f>'Div 2 Table'!A20</f>
        <v>3</v>
      </c>
      <c r="B17" s="19" t="str">
        <f>'Div 2 Table'!B20</f>
        <v>Compasses B</v>
      </c>
      <c r="C17" s="19">
        <f>'Div 2 Table'!C20</f>
        <v>7</v>
      </c>
      <c r="D17" s="19">
        <f>'Div 2 Table'!D20</f>
        <v>4</v>
      </c>
      <c r="E17" s="19">
        <f>'Div 2 Table'!E20</f>
        <v>2</v>
      </c>
      <c r="F17" s="19">
        <f>'Div 2 Table'!F20</f>
        <v>1</v>
      </c>
      <c r="G17" s="19">
        <f>'Div 2 Table'!G20</f>
        <v>54</v>
      </c>
      <c r="H17" s="19">
        <f>'Div 2 Table'!H20</f>
        <v>44</v>
      </c>
      <c r="I17" s="19">
        <f>'Div 2 Table'!I20</f>
        <v>14</v>
      </c>
      <c r="J17" s="19">
        <f>'Div 2 Table'!J20</f>
        <v>10</v>
      </c>
    </row>
    <row r="18" spans="1:10" ht="15">
      <c r="A18" s="19">
        <f>'Div 2 Table'!A21</f>
        <v>4</v>
      </c>
      <c r="B18" s="19" t="str">
        <f>'Div 2 Table'!B21</f>
        <v>Gardeners B</v>
      </c>
      <c r="C18" s="19">
        <f>'Div 2 Table'!C21</f>
        <v>8</v>
      </c>
      <c r="D18" s="19">
        <f>'Div 2 Table'!D21</f>
        <v>3</v>
      </c>
      <c r="E18" s="19">
        <f>'Div 2 Table'!E21</f>
        <v>0</v>
      </c>
      <c r="F18" s="19">
        <f>'Div 2 Table'!F21</f>
        <v>5</v>
      </c>
      <c r="G18" s="19">
        <f>'Div 2 Table'!G21</f>
        <v>55</v>
      </c>
      <c r="H18" s="19">
        <f>'Div 2 Table'!H21</f>
        <v>57</v>
      </c>
      <c r="I18" s="19">
        <f>'Div 2 Table'!I21</f>
        <v>9</v>
      </c>
      <c r="J18" s="19">
        <f>'Div 2 Table'!J21</f>
        <v>-2</v>
      </c>
    </row>
    <row r="19" spans="1:10" ht="15">
      <c r="A19" s="19">
        <f>'Div 2 Table'!A22</f>
        <v>5</v>
      </c>
      <c r="B19" s="19" t="str">
        <f>'Div 2 Table'!B22</f>
        <v>White Bear</v>
      </c>
      <c r="C19" s="19">
        <f>'Div 2 Table'!C22</f>
        <v>7</v>
      </c>
      <c r="D19" s="19">
        <f>'Div 2 Table'!D22</f>
        <v>3</v>
      </c>
      <c r="E19" s="19">
        <f>'Div 2 Table'!E22</f>
        <v>0</v>
      </c>
      <c r="F19" s="19">
        <f>'Div 2 Table'!F22</f>
        <v>4</v>
      </c>
      <c r="G19" s="19">
        <f>'Div 2 Table'!G22</f>
        <v>37</v>
      </c>
      <c r="H19" s="19">
        <f>'Div 2 Table'!H22</f>
        <v>61</v>
      </c>
      <c r="I19" s="19">
        <f>'Div 2 Table'!I22</f>
        <v>9</v>
      </c>
      <c r="J19" s="19">
        <f>'Div 2 Table'!J22</f>
        <v>-24</v>
      </c>
    </row>
    <row r="20" spans="1:10" ht="15">
      <c r="A20" s="19">
        <f>'Div 2 Table'!A23</f>
        <v>6</v>
      </c>
      <c r="B20" s="19" t="str">
        <f>'Div 2 Table'!B23</f>
        <v>Gardeners C</v>
      </c>
      <c r="C20" s="19">
        <f>'Div 2 Table'!C23</f>
        <v>7</v>
      </c>
      <c r="D20" s="19">
        <f>'Div 2 Table'!D23</f>
        <v>2</v>
      </c>
      <c r="E20" s="19">
        <f>'Div 2 Table'!E23</f>
        <v>2</v>
      </c>
      <c r="F20" s="19">
        <f>'Div 2 Table'!F23</f>
        <v>3</v>
      </c>
      <c r="G20" s="19">
        <f>'Div 2 Table'!G23</f>
        <v>46</v>
      </c>
      <c r="H20" s="19">
        <f>'Div 2 Table'!H23</f>
        <v>52</v>
      </c>
      <c r="I20" s="19">
        <f>'Div 2 Table'!I23</f>
        <v>8</v>
      </c>
      <c r="J20" s="19">
        <f>'Div 2 Table'!J23</f>
        <v>-6</v>
      </c>
    </row>
    <row r="21" spans="1:10" ht="15">
      <c r="A21" s="19">
        <f>'Div 2 Table'!A24</f>
        <v>7</v>
      </c>
      <c r="B21" s="19" t="str">
        <f>'Div 2 Table'!B24</f>
        <v>Sir Evelyn Wood</v>
      </c>
      <c r="C21" s="19">
        <f>'Div 2 Table'!C24</f>
        <v>7</v>
      </c>
      <c r="D21" s="19">
        <f>'Div 2 Table'!D24</f>
        <v>0</v>
      </c>
      <c r="E21" s="19">
        <f>'Div 2 Table'!E24</f>
        <v>2</v>
      </c>
      <c r="F21" s="19">
        <f>'Div 2 Table'!F24</f>
        <v>5</v>
      </c>
      <c r="G21" s="19">
        <f>'Div 2 Table'!G24</f>
        <v>41</v>
      </c>
      <c r="H21" s="19">
        <f>'Div 2 Table'!H24</f>
        <v>57</v>
      </c>
      <c r="I21" s="19">
        <f>'Div 2 Table'!I24</f>
        <v>2</v>
      </c>
      <c r="J21" s="19">
        <f>'Div 2 Table'!J24</f>
        <v>-16</v>
      </c>
    </row>
    <row r="24" spans="1:10" ht="15">
      <c r="A24" s="18" t="str">
        <f>'Div 3 Table'!A16</f>
        <v>Division 3</v>
      </c>
      <c r="B24" s="18"/>
      <c r="C24" s="18"/>
      <c r="D24" s="18"/>
      <c r="E24" s="18"/>
      <c r="F24" s="18"/>
      <c r="G24" s="18"/>
      <c r="H24" s="18"/>
      <c r="I24" s="18"/>
      <c r="J24" s="18"/>
    </row>
    <row r="25" spans="1:10" ht="15">
      <c r="A25" s="19" t="str">
        <f>'Div 3 Table'!A17</f>
        <v>Position</v>
      </c>
      <c r="B25" s="19" t="str">
        <f>'Div 3 Table'!B17</f>
        <v>Team</v>
      </c>
      <c r="C25" s="19" t="str">
        <f>'Div 3 Table'!C17</f>
        <v>Played</v>
      </c>
      <c r="D25" s="19" t="str">
        <f>'Div 3 Table'!D17</f>
        <v>Won</v>
      </c>
      <c r="E25" s="19" t="str">
        <f>'Div 3 Table'!E17</f>
        <v>Draw</v>
      </c>
      <c r="F25" s="19" t="str">
        <f>'Div 3 Table'!F17</f>
        <v>Lost</v>
      </c>
      <c r="G25" s="19" t="str">
        <f>'Div 3 Table'!G17</f>
        <v>For</v>
      </c>
      <c r="H25" s="19" t="str">
        <f>'Div 3 Table'!H17</f>
        <v>Against</v>
      </c>
      <c r="I25" s="19" t="str">
        <f>'Div 3 Table'!I17</f>
        <v>Points</v>
      </c>
      <c r="J25" s="19" t="str">
        <f>'Div 3 Table'!J17</f>
        <v>Diff</v>
      </c>
    </row>
    <row r="26" spans="1:10" ht="15">
      <c r="A26" s="19">
        <f>'Div 3 Table'!A18</f>
        <v>1</v>
      </c>
      <c r="B26" s="19" t="str">
        <f>'Div 3 Table'!B18</f>
        <v>Kings Arms</v>
      </c>
      <c r="C26" s="19">
        <f>'Div 3 Table'!C18</f>
        <v>11</v>
      </c>
      <c r="D26" s="19">
        <f>'Div 3 Table'!D18</f>
        <v>9</v>
      </c>
      <c r="E26" s="19">
        <f>'Div 3 Table'!E18</f>
        <v>0</v>
      </c>
      <c r="F26" s="19">
        <f>'Div 3 Table'!F18</f>
        <v>2</v>
      </c>
      <c r="G26" s="19">
        <f>'Div 3 Table'!G18</f>
        <v>97</v>
      </c>
      <c r="H26" s="19">
        <f>'Div 3 Table'!H18</f>
        <v>57</v>
      </c>
      <c r="I26" s="19">
        <f>'Div 3 Table'!I18</f>
        <v>27</v>
      </c>
      <c r="J26" s="19">
        <f>'Div 3 Table'!J18</f>
        <v>40</v>
      </c>
    </row>
    <row r="27" spans="1:10" ht="15">
      <c r="A27" s="19">
        <f>'Div 3 Table'!A19</f>
        <v>2</v>
      </c>
      <c r="B27" s="19" t="str">
        <f>'Div 3 Table'!B19</f>
        <v>Globe</v>
      </c>
      <c r="C27" s="19">
        <f>'Div 3 Table'!C19</f>
        <v>12</v>
      </c>
      <c r="D27" s="19">
        <f>'Div 3 Table'!D19</f>
        <v>6</v>
      </c>
      <c r="E27" s="19">
        <f>'Div 3 Table'!E19</f>
        <v>3</v>
      </c>
      <c r="F27" s="19">
        <f>'Div 3 Table'!F19</f>
        <v>3</v>
      </c>
      <c r="G27" s="19">
        <f>'Div 3 Table'!G19</f>
        <v>96</v>
      </c>
      <c r="H27" s="19">
        <f>'Div 3 Table'!H19</f>
        <v>72</v>
      </c>
      <c r="I27" s="19">
        <f>'Div 3 Table'!I19</f>
        <v>21</v>
      </c>
      <c r="J27" s="19">
        <f>'Div 3 Table'!J19</f>
        <v>24</v>
      </c>
    </row>
    <row r="28" spans="1:10" ht="15">
      <c r="A28" s="19">
        <f>'Div 3 Table'!A20</f>
        <v>3</v>
      </c>
      <c r="B28" s="19" t="str">
        <f>'Div 3 Table'!B20</f>
        <v>Q Ball 'A'</v>
      </c>
      <c r="C28" s="19">
        <f>'Div 3 Table'!C20</f>
        <v>12</v>
      </c>
      <c r="D28" s="19">
        <f>'Div 3 Table'!D20</f>
        <v>6</v>
      </c>
      <c r="E28" s="19">
        <f>'Div 3 Table'!E20</f>
        <v>2</v>
      </c>
      <c r="F28" s="19">
        <f>'Div 3 Table'!F20</f>
        <v>4</v>
      </c>
      <c r="G28" s="19">
        <f>'Div 3 Table'!G20</f>
        <v>95</v>
      </c>
      <c r="H28" s="19">
        <f>'Div 3 Table'!H20</f>
        <v>73</v>
      </c>
      <c r="I28" s="19">
        <f>'Div 3 Table'!I20</f>
        <v>20</v>
      </c>
      <c r="J28" s="19">
        <f>'Div 3 Table'!J20</f>
        <v>22</v>
      </c>
    </row>
    <row r="29" spans="1:10" ht="15">
      <c r="A29" s="19">
        <f>'Div 3 Table'!A21</f>
        <v>4</v>
      </c>
      <c r="B29" s="19" t="str">
        <f>'Div 3 Table'!B21</f>
        <v>Royal Steamer</v>
      </c>
      <c r="C29" s="19">
        <f>'Div 3 Table'!C21</f>
        <v>10</v>
      </c>
      <c r="D29" s="19">
        <f>'Div 3 Table'!D21</f>
        <v>6</v>
      </c>
      <c r="E29" s="19">
        <f>'Div 3 Table'!E21</f>
        <v>2</v>
      </c>
      <c r="F29" s="19">
        <f>'Div 3 Table'!F21</f>
        <v>2</v>
      </c>
      <c r="G29" s="19">
        <f>'Div 3 Table'!G21</f>
        <v>79</v>
      </c>
      <c r="H29" s="19">
        <f>'Div 3 Table'!H21</f>
        <v>61</v>
      </c>
      <c r="I29" s="19">
        <f>'Div 3 Table'!I21</f>
        <v>20</v>
      </c>
      <c r="J29" s="19">
        <f>'Div 3 Table'!J21</f>
        <v>18</v>
      </c>
    </row>
    <row r="30" spans="1:10" ht="15">
      <c r="A30" s="19">
        <f>'Div 3 Table'!A22</f>
        <v>5</v>
      </c>
      <c r="B30" s="19" t="str">
        <f>'Div 3 Table'!B22</f>
        <v>Clay Pigeon</v>
      </c>
      <c r="C30" s="19">
        <f>'Div 3 Table'!C22</f>
        <v>12</v>
      </c>
      <c r="D30" s="19">
        <f>'Div 3 Table'!D22</f>
        <v>6</v>
      </c>
      <c r="E30" s="19">
        <f>'Div 3 Table'!E22</f>
        <v>2</v>
      </c>
      <c r="F30" s="19">
        <f>'Div 3 Table'!F22</f>
        <v>4</v>
      </c>
      <c r="G30" s="19">
        <f>'Div 3 Table'!G22</f>
        <v>86</v>
      </c>
      <c r="H30" s="19">
        <f>'Div 3 Table'!H22</f>
        <v>82</v>
      </c>
      <c r="I30" s="19">
        <f>'Div 3 Table'!I22</f>
        <v>19</v>
      </c>
      <c r="J30" s="19">
        <f>'Div 3 Table'!J22</f>
        <v>4</v>
      </c>
    </row>
    <row r="31" spans="1:10" ht="15">
      <c r="A31" s="19">
        <f>'Div 3 Table'!A23</f>
        <v>6</v>
      </c>
      <c r="B31" s="19" t="str">
        <f>'Div 3 Table'!B23</f>
        <v>Baddow Social 'A'</v>
      </c>
      <c r="C31" s="19">
        <f>'Div 3 Table'!C23</f>
        <v>12</v>
      </c>
      <c r="D31" s="19">
        <f>'Div 3 Table'!D23</f>
        <v>5</v>
      </c>
      <c r="E31" s="19">
        <f>'Div 3 Table'!E23</f>
        <v>1</v>
      </c>
      <c r="F31" s="19">
        <f>'Div 3 Table'!F23</f>
        <v>6</v>
      </c>
      <c r="G31" s="19">
        <f>'Div 3 Table'!G23</f>
        <v>82</v>
      </c>
      <c r="H31" s="19">
        <f>'Div 3 Table'!H23</f>
        <v>86</v>
      </c>
      <c r="I31" s="19">
        <f>'Div 3 Table'!I23</f>
        <v>16</v>
      </c>
      <c r="J31" s="19">
        <f>'Div 3 Table'!J23</f>
        <v>-4</v>
      </c>
    </row>
    <row r="32" spans="1:10" ht="15">
      <c r="A32" s="19">
        <f>'Div 3 Table'!A24</f>
        <v>7</v>
      </c>
      <c r="B32" s="19" t="str">
        <f>'Div 3 Table'!B24</f>
        <v>Rising Sun</v>
      </c>
      <c r="C32" s="19">
        <f>'Div 3 Table'!C24</f>
        <v>11</v>
      </c>
      <c r="D32" s="19">
        <f>'Div 3 Table'!D24</f>
        <v>4</v>
      </c>
      <c r="E32" s="19">
        <f>'Div 3 Table'!E24</f>
        <v>3</v>
      </c>
      <c r="F32" s="19">
        <f>'Div 3 Table'!F24</f>
        <v>4</v>
      </c>
      <c r="G32" s="19">
        <f>'Div 3 Table'!G24</f>
        <v>75</v>
      </c>
      <c r="H32" s="19">
        <f>'Div 3 Table'!H24</f>
        <v>79</v>
      </c>
      <c r="I32" s="19">
        <f>'Div 3 Table'!I24</f>
        <v>15</v>
      </c>
      <c r="J32" s="19">
        <f>'Div 3 Table'!J24</f>
        <v>-4</v>
      </c>
    </row>
    <row r="33" spans="1:10" ht="15">
      <c r="A33" s="19">
        <f>'Div 3 Table'!A25</f>
        <v>8</v>
      </c>
      <c r="B33" s="19" t="str">
        <f>'Div 3 Table'!B25</f>
        <v>Tulip 'A'</v>
      </c>
      <c r="C33" s="19">
        <f>'Div 3 Table'!C25</f>
        <v>11</v>
      </c>
      <c r="D33" s="19">
        <f>'Div 3 Table'!D25</f>
        <v>2</v>
      </c>
      <c r="E33" s="19">
        <f>'Div 3 Table'!E25</f>
        <v>1</v>
      </c>
      <c r="F33" s="19">
        <f>'Div 3 Table'!F25</f>
        <v>8</v>
      </c>
      <c r="G33" s="19">
        <f>'Div 3 Table'!G25</f>
        <v>57</v>
      </c>
      <c r="H33" s="19">
        <f>'Div 3 Table'!H25</f>
        <v>97</v>
      </c>
      <c r="I33" s="19">
        <f>'Div 3 Table'!I25</f>
        <v>7</v>
      </c>
      <c r="J33" s="19">
        <f>'Div 3 Table'!J25</f>
        <v>-40</v>
      </c>
    </row>
    <row r="34" spans="1:10" ht="15">
      <c r="A34" s="19">
        <f>'Div 3 Table'!A26</f>
        <v>9</v>
      </c>
      <c r="B34" s="19" t="str">
        <f>'Div 3 Table'!B26</f>
        <v>Gardeners 'A'</v>
      </c>
      <c r="C34" s="19">
        <f>'Div 3 Table'!C26</f>
        <v>11</v>
      </c>
      <c r="D34" s="19">
        <f>'Div 3 Table'!D26</f>
        <v>0</v>
      </c>
      <c r="E34" s="19">
        <f>'Div 3 Table'!E26</f>
        <v>0</v>
      </c>
      <c r="F34" s="19">
        <f>'Div 3 Table'!F26</f>
        <v>11</v>
      </c>
      <c r="G34" s="19">
        <f>'Div 3 Table'!G26</f>
        <v>47</v>
      </c>
      <c r="H34" s="19">
        <f>'Div 3 Table'!H26</f>
        <v>107</v>
      </c>
      <c r="I34" s="19">
        <f>'Div 3 Table'!I26</f>
        <v>0</v>
      </c>
      <c r="J34" s="19">
        <f>'Div 3 Table'!J26</f>
        <v>-60</v>
      </c>
    </row>
    <row r="35" spans="1:10">
      <c r="A35" t="str">
        <f>'Div 3 Table'!A27</f>
        <v>Clay Pigeon - 1 pointed deducted for late result sheet 18-12-19</v>
      </c>
    </row>
    <row r="37" spans="1:10" ht="15">
      <c r="A37" s="18" t="str">
        <f>'Div 4 Table'!A16</f>
        <v>Division 4</v>
      </c>
      <c r="B37" s="18"/>
      <c r="C37" s="18"/>
      <c r="D37" s="18"/>
      <c r="E37" s="18"/>
      <c r="F37" s="18"/>
      <c r="G37" s="18"/>
      <c r="H37" s="18"/>
      <c r="I37" s="18"/>
      <c r="J37" s="18"/>
    </row>
    <row r="38" spans="1:10" ht="15">
      <c r="A38" s="19" t="str">
        <f>'Div 4 Table'!A17</f>
        <v>Position</v>
      </c>
      <c r="B38" s="19" t="str">
        <f>'Div 4 Table'!B17</f>
        <v>Team</v>
      </c>
      <c r="C38" s="19" t="str">
        <f>'Div 4 Table'!C17</f>
        <v>Played</v>
      </c>
      <c r="D38" s="19" t="str">
        <f>'Div 4 Table'!D17</f>
        <v>Won</v>
      </c>
      <c r="E38" s="19" t="str">
        <f>'Div 4 Table'!E17</f>
        <v>Draw</v>
      </c>
      <c r="F38" s="19" t="str">
        <f>'Div 4 Table'!F17</f>
        <v>Lost</v>
      </c>
      <c r="G38" s="19" t="str">
        <f>'Div 4 Table'!G17</f>
        <v>For</v>
      </c>
      <c r="H38" s="19" t="str">
        <f>'Div 4 Table'!H17</f>
        <v>Against</v>
      </c>
      <c r="I38" s="19" t="str">
        <f>'Div 4 Table'!I17</f>
        <v>Points</v>
      </c>
      <c r="J38" s="19" t="str">
        <f>'Div 4 Table'!J17</f>
        <v>Diff</v>
      </c>
    </row>
    <row r="39" spans="1:10" ht="15">
      <c r="A39" s="19">
        <f>'Div 4 Table'!A18</f>
        <v>1</v>
      </c>
      <c r="B39" s="19" t="str">
        <f>'Div 4 Table'!B18</f>
        <v>Chelmer Inn</v>
      </c>
      <c r="C39" s="19">
        <f>'Div 4 Table'!C18</f>
        <v>13</v>
      </c>
      <c r="D39" s="19">
        <f>'Div 4 Table'!D18</f>
        <v>9</v>
      </c>
      <c r="E39" s="19">
        <f>'Div 4 Table'!E18</f>
        <v>3</v>
      </c>
      <c r="F39" s="19">
        <f>'Div 4 Table'!F18</f>
        <v>1</v>
      </c>
      <c r="G39" s="19">
        <f>'Div 4 Table'!G18</f>
        <v>112</v>
      </c>
      <c r="H39" s="19">
        <f>'Div 4 Table'!H18</f>
        <v>70</v>
      </c>
      <c r="I39" s="19">
        <f>'Div 4 Table'!I18</f>
        <v>30</v>
      </c>
      <c r="J39" s="19">
        <f>'Div 4 Table'!J18</f>
        <v>42</v>
      </c>
    </row>
    <row r="40" spans="1:10" ht="15">
      <c r="A40" s="19">
        <f>'Div 4 Table'!A19</f>
        <v>2</v>
      </c>
      <c r="B40" s="19" t="str">
        <f>'Div 4 Table'!B19</f>
        <v>The George</v>
      </c>
      <c r="C40" s="19">
        <f>'Div 4 Table'!C19</f>
        <v>13</v>
      </c>
      <c r="D40" s="19">
        <f>'Div 4 Table'!D19</f>
        <v>9</v>
      </c>
      <c r="E40" s="19">
        <f>'Div 4 Table'!E19</f>
        <v>0</v>
      </c>
      <c r="F40" s="19">
        <f>'Div 4 Table'!F19</f>
        <v>4</v>
      </c>
      <c r="G40" s="19">
        <f>'Div 4 Table'!G19</f>
        <v>110</v>
      </c>
      <c r="H40" s="19">
        <f>'Div 4 Table'!H19</f>
        <v>72</v>
      </c>
      <c r="I40" s="19">
        <f>'Div 4 Table'!I19</f>
        <v>27</v>
      </c>
      <c r="J40" s="19">
        <f>'Div 4 Table'!J19</f>
        <v>38</v>
      </c>
    </row>
    <row r="41" spans="1:10" ht="15">
      <c r="A41" s="19">
        <f>'Div 4 Table'!A20</f>
        <v>3</v>
      </c>
      <c r="B41" s="19" t="str">
        <f>'Div 4 Table'!B20</f>
        <v>Q Ball 'B'</v>
      </c>
      <c r="C41" s="19">
        <f>'Div 4 Table'!C20</f>
        <v>12</v>
      </c>
      <c r="D41" s="19">
        <f>'Div 4 Table'!D20</f>
        <v>8</v>
      </c>
      <c r="E41" s="19">
        <f>'Div 4 Table'!E20</f>
        <v>1</v>
      </c>
      <c r="F41" s="19">
        <f>'Div 4 Table'!F20</f>
        <v>3</v>
      </c>
      <c r="G41" s="19">
        <f>'Div 4 Table'!G20</f>
        <v>105</v>
      </c>
      <c r="H41" s="19">
        <f>'Div 4 Table'!H20</f>
        <v>63</v>
      </c>
      <c r="I41" s="19">
        <f>'Div 4 Table'!I20</f>
        <v>25</v>
      </c>
      <c r="J41" s="19">
        <f>'Div 4 Table'!J20</f>
        <v>42</v>
      </c>
    </row>
    <row r="42" spans="1:10" ht="15">
      <c r="A42" s="19">
        <f>'Div 4 Table'!A21</f>
        <v>4</v>
      </c>
      <c r="B42" s="19" t="str">
        <f>'Div 4 Table'!B21</f>
        <v>Woodham Town</v>
      </c>
      <c r="C42" s="19">
        <f>'Div 4 Table'!C21</f>
        <v>12</v>
      </c>
      <c r="D42" s="19">
        <f>'Div 4 Table'!D21</f>
        <v>8</v>
      </c>
      <c r="E42" s="19">
        <f>'Div 4 Table'!E21</f>
        <v>0</v>
      </c>
      <c r="F42" s="19">
        <f>'Div 4 Table'!F21</f>
        <v>4</v>
      </c>
      <c r="G42" s="19">
        <f>'Div 4 Table'!G21</f>
        <v>90</v>
      </c>
      <c r="H42" s="19">
        <f>'Div 4 Table'!H21</f>
        <v>78</v>
      </c>
      <c r="I42" s="19">
        <f>'Div 4 Table'!I21</f>
        <v>24</v>
      </c>
      <c r="J42" s="19">
        <f>'Div 4 Table'!J21</f>
        <v>12</v>
      </c>
    </row>
    <row r="43" spans="1:10" ht="15">
      <c r="A43" s="19">
        <f>'Div 4 Table'!A22</f>
        <v>5</v>
      </c>
      <c r="B43" s="19" t="str">
        <f>'Div 4 Table'!B22</f>
        <v>Eagle &amp; Hind</v>
      </c>
      <c r="C43" s="19">
        <f>'Div 4 Table'!C22</f>
        <v>13</v>
      </c>
      <c r="D43" s="19">
        <f>'Div 4 Table'!D22</f>
        <v>6</v>
      </c>
      <c r="E43" s="19">
        <f>'Div 4 Table'!E22</f>
        <v>3</v>
      </c>
      <c r="F43" s="19">
        <f>'Div 4 Table'!F22</f>
        <v>4</v>
      </c>
      <c r="G43" s="19">
        <f>'Div 4 Table'!G22</f>
        <v>96</v>
      </c>
      <c r="H43" s="19">
        <f>'Div 4 Table'!H22</f>
        <v>86</v>
      </c>
      <c r="I43" s="19">
        <f>'Div 4 Table'!I22</f>
        <v>21</v>
      </c>
      <c r="J43" s="19">
        <f>'Div 4 Table'!J22</f>
        <v>10</v>
      </c>
    </row>
    <row r="44" spans="1:10" ht="15">
      <c r="A44" s="19">
        <f>'Div 4 Table'!A23</f>
        <v>6</v>
      </c>
      <c r="B44" s="19" t="str">
        <f>'Div 4 Table'!B23</f>
        <v>Dog &amp; Partridge</v>
      </c>
      <c r="C44" s="19">
        <f>'Div 4 Table'!C23</f>
        <v>12</v>
      </c>
      <c r="D44" s="19">
        <f>'Div 4 Table'!D23</f>
        <v>6</v>
      </c>
      <c r="E44" s="19">
        <f>'Div 4 Table'!E23</f>
        <v>0</v>
      </c>
      <c r="F44" s="19">
        <f>'Div 4 Table'!F23</f>
        <v>6</v>
      </c>
      <c r="G44" s="19">
        <f>'Div 4 Table'!G23</f>
        <v>85</v>
      </c>
      <c r="H44" s="19">
        <f>'Div 4 Table'!H23</f>
        <v>83</v>
      </c>
      <c r="I44" s="19">
        <f>'Div 4 Table'!I23</f>
        <v>18</v>
      </c>
      <c r="J44" s="19">
        <f>'Div 4 Table'!J23</f>
        <v>2</v>
      </c>
    </row>
    <row r="45" spans="1:10" ht="15">
      <c r="A45" s="19">
        <f>'Div 4 Table'!A24</f>
        <v>7</v>
      </c>
      <c r="B45" s="19" t="str">
        <f>'Div 4 Table'!B24</f>
        <v>Tulip 'B'</v>
      </c>
      <c r="C45" s="19">
        <f>'Div 4 Table'!C24</f>
        <v>11</v>
      </c>
      <c r="D45" s="19">
        <f>'Div 4 Table'!D24</f>
        <v>4</v>
      </c>
      <c r="E45" s="19">
        <f>'Div 4 Table'!E24</f>
        <v>2</v>
      </c>
      <c r="F45" s="19">
        <f>'Div 4 Table'!F24</f>
        <v>5</v>
      </c>
      <c r="G45" s="19">
        <f>'Div 4 Table'!G24</f>
        <v>75</v>
      </c>
      <c r="H45" s="19">
        <f>'Div 4 Table'!H24</f>
        <v>79</v>
      </c>
      <c r="I45" s="19">
        <f>'Div 4 Table'!I24</f>
        <v>14</v>
      </c>
      <c r="J45" s="19">
        <f>'Div 4 Table'!J24</f>
        <v>-4</v>
      </c>
    </row>
    <row r="46" spans="1:10" ht="15">
      <c r="A46" s="19">
        <f>'Div 4 Table'!A25</f>
        <v>8</v>
      </c>
      <c r="B46" s="19" t="str">
        <f>'Div 4 Table'!B25</f>
        <v>Queen Victoria</v>
      </c>
      <c r="C46" s="19">
        <f>'Div 4 Table'!C25</f>
        <v>13</v>
      </c>
      <c r="D46" s="19">
        <f>'Div 4 Table'!D25</f>
        <v>3</v>
      </c>
      <c r="E46" s="19">
        <f>'Div 4 Table'!E25</f>
        <v>1</v>
      </c>
      <c r="F46" s="19">
        <f>'Div 4 Table'!F25</f>
        <v>9</v>
      </c>
      <c r="G46" s="19">
        <f>'Div 4 Table'!G25</f>
        <v>76</v>
      </c>
      <c r="H46" s="19">
        <f>'Div 4 Table'!H25</f>
        <v>106</v>
      </c>
      <c r="I46" s="19">
        <f>'Div 4 Table'!I25</f>
        <v>10</v>
      </c>
      <c r="J46" s="19">
        <f>'Div 4 Table'!J25</f>
        <v>-30</v>
      </c>
    </row>
    <row r="47" spans="1:10" ht="15">
      <c r="A47" s="19">
        <f>'Div 4 Table'!A26</f>
        <v>9</v>
      </c>
      <c r="B47" s="19" t="str">
        <f>'Div 4 Table'!B26</f>
        <v>Broomfield Football Club</v>
      </c>
      <c r="C47" s="19">
        <f>'Div 4 Table'!C26</f>
        <v>13</v>
      </c>
      <c r="D47" s="19">
        <f>'Div 4 Table'!D26</f>
        <v>2</v>
      </c>
      <c r="E47" s="19">
        <f>'Div 4 Table'!E26</f>
        <v>2</v>
      </c>
      <c r="F47" s="19">
        <f>'Div 4 Table'!F26</f>
        <v>9</v>
      </c>
      <c r="G47" s="19">
        <f>'Div 4 Table'!G26</f>
        <v>63</v>
      </c>
      <c r="H47" s="19">
        <f>'Div 4 Table'!H26</f>
        <v>119</v>
      </c>
      <c r="I47" s="19">
        <f>'Div 4 Table'!I26</f>
        <v>8</v>
      </c>
      <c r="J47" s="19">
        <f>'Div 4 Table'!J26</f>
        <v>-56</v>
      </c>
    </row>
    <row r="48" spans="1:10" ht="15">
      <c r="A48" s="19">
        <f>'Div 4 Table'!A27</f>
        <v>10</v>
      </c>
      <c r="B48" s="19" t="str">
        <f>'Div 4 Table'!B27</f>
        <v>Rose &amp; Crown</v>
      </c>
      <c r="C48" s="19">
        <f>'Div 4 Table'!C27</f>
        <v>12</v>
      </c>
      <c r="D48" s="19">
        <f>'Div 4 Table'!D27</f>
        <v>1</v>
      </c>
      <c r="E48" s="19">
        <f>'Div 4 Table'!E27</f>
        <v>0</v>
      </c>
      <c r="F48" s="19">
        <f>'Div 4 Table'!F27</f>
        <v>11</v>
      </c>
      <c r="G48" s="19">
        <f>'Div 4 Table'!G27</f>
        <v>56</v>
      </c>
      <c r="H48" s="19">
        <f>'Div 4 Table'!H27</f>
        <v>112</v>
      </c>
      <c r="I48" s="19">
        <f>'Div 4 Table'!I27</f>
        <v>3</v>
      </c>
      <c r="J48" s="19">
        <f>'Div 4 Table'!J27</f>
        <v>-56</v>
      </c>
    </row>
    <row r="51" spans="1:10" ht="15">
      <c r="A51" s="18" t="str">
        <f>'Div 5 Table'!A16</f>
        <v>Division 5</v>
      </c>
      <c r="B51" s="18"/>
      <c r="C51" s="18"/>
      <c r="D51" s="18"/>
      <c r="E51" s="18"/>
      <c r="F51" s="18"/>
      <c r="G51" s="18"/>
      <c r="H51" s="18"/>
      <c r="I51" s="18"/>
      <c r="J51" s="18"/>
    </row>
    <row r="52" spans="1:10" ht="15">
      <c r="A52" s="19" t="str">
        <f>'Div 5 Table'!A17</f>
        <v>Position</v>
      </c>
      <c r="B52" s="19" t="str">
        <f>'Div 5 Table'!B17</f>
        <v>Team</v>
      </c>
      <c r="C52" s="19" t="str">
        <f>'Div 5 Table'!C17</f>
        <v>Played</v>
      </c>
      <c r="D52" s="19" t="str">
        <f>'Div 5 Table'!D17</f>
        <v>Won</v>
      </c>
      <c r="E52" s="19" t="str">
        <f>'Div 5 Table'!E17</f>
        <v>Draw</v>
      </c>
      <c r="F52" s="19" t="str">
        <f>'Div 5 Table'!F17</f>
        <v>Lost</v>
      </c>
      <c r="G52" s="19" t="str">
        <f>'Div 5 Table'!G17</f>
        <v>For</v>
      </c>
      <c r="H52" s="19" t="str">
        <f>'Div 5 Table'!H17</f>
        <v>Against</v>
      </c>
      <c r="I52" s="19" t="str">
        <f>'Div 5 Table'!I17</f>
        <v>Points</v>
      </c>
      <c r="J52" s="19" t="str">
        <f>'Div 5 Table'!J17</f>
        <v>Diff</v>
      </c>
    </row>
    <row r="53" spans="1:10" ht="15">
      <c r="A53" s="19">
        <f>'Div 5 Table'!A18</f>
        <v>1</v>
      </c>
      <c r="B53" s="19" t="str">
        <f>'Div 5 Table'!B18</f>
        <v>Broomfield RBL</v>
      </c>
      <c r="C53" s="19">
        <f>'Div 5 Table'!C18</f>
        <v>11</v>
      </c>
      <c r="D53" s="19">
        <f>'Div 5 Table'!D18</f>
        <v>10</v>
      </c>
      <c r="E53" s="19">
        <f>'Div 5 Table'!E18</f>
        <v>0</v>
      </c>
      <c r="F53" s="19">
        <f>'Div 5 Table'!F18</f>
        <v>1</v>
      </c>
      <c r="G53" s="19">
        <f>'Div 5 Table'!G18</f>
        <v>102</v>
      </c>
      <c r="H53" s="19">
        <f>'Div 5 Table'!H18</f>
        <v>52</v>
      </c>
      <c r="I53" s="19">
        <f>'Div 5 Table'!I18</f>
        <v>30</v>
      </c>
      <c r="J53" s="19">
        <f>'Div 5 Table'!J18</f>
        <v>50</v>
      </c>
    </row>
    <row r="54" spans="1:10" ht="15">
      <c r="A54" s="19">
        <f>'Div 5 Table'!A19</f>
        <v>2</v>
      </c>
      <c r="B54" s="19" t="str">
        <f>'Div 5 Table'!B19</f>
        <v>Springfield Cricket Club</v>
      </c>
      <c r="C54" s="19">
        <f>'Div 5 Table'!C19</f>
        <v>10</v>
      </c>
      <c r="D54" s="19">
        <f>'Div 5 Table'!D19</f>
        <v>6</v>
      </c>
      <c r="E54" s="19">
        <f>'Div 5 Table'!E19</f>
        <v>1</v>
      </c>
      <c r="F54" s="19">
        <f>'Div 5 Table'!F19</f>
        <v>3</v>
      </c>
      <c r="G54" s="19">
        <f>'Div 5 Table'!G19</f>
        <v>81</v>
      </c>
      <c r="H54" s="19">
        <f>'Div 5 Table'!H19</f>
        <v>59</v>
      </c>
      <c r="I54" s="19">
        <f>'Div 5 Table'!I19</f>
        <v>19</v>
      </c>
      <c r="J54" s="19">
        <f>'Div 5 Table'!J19</f>
        <v>22</v>
      </c>
    </row>
    <row r="55" spans="1:10" ht="15">
      <c r="A55" s="19">
        <f>'Div 5 Table'!A20</f>
        <v>3</v>
      </c>
      <c r="B55" s="19" t="str">
        <f>'Div 5 Table'!B20</f>
        <v>Eagle</v>
      </c>
      <c r="C55" s="19">
        <f>'Div 5 Table'!C20</f>
        <v>10</v>
      </c>
      <c r="D55" s="19">
        <f>'Div 5 Table'!D20</f>
        <v>6</v>
      </c>
      <c r="E55" s="19">
        <f>'Div 5 Table'!E20</f>
        <v>1</v>
      </c>
      <c r="F55" s="19">
        <f>'Div 5 Table'!F20</f>
        <v>3</v>
      </c>
      <c r="G55" s="19">
        <f>'Div 5 Table'!G20</f>
        <v>80</v>
      </c>
      <c r="H55" s="19">
        <f>'Div 5 Table'!H20</f>
        <v>60</v>
      </c>
      <c r="I55" s="19">
        <f>'Div 5 Table'!I20</f>
        <v>19</v>
      </c>
      <c r="J55" s="19">
        <f>'Div 5 Table'!J20</f>
        <v>20</v>
      </c>
    </row>
    <row r="56" spans="1:10" ht="15">
      <c r="A56" s="19">
        <f>'Div 5 Table'!A21</f>
        <v>4</v>
      </c>
      <c r="B56" s="19" t="str">
        <f>'Div 5 Table'!B21</f>
        <v>Flyer</v>
      </c>
      <c r="C56" s="19">
        <f>'Div 5 Table'!C21</f>
        <v>10</v>
      </c>
      <c r="D56" s="19">
        <f>'Div 5 Table'!D21</f>
        <v>6</v>
      </c>
      <c r="E56" s="19">
        <f>'Div 5 Table'!E21</f>
        <v>0</v>
      </c>
      <c r="F56" s="19">
        <f>'Div 5 Table'!F21</f>
        <v>4</v>
      </c>
      <c r="G56" s="19">
        <f>'Div 5 Table'!G21</f>
        <v>71</v>
      </c>
      <c r="H56" s="19">
        <f>'Div 5 Table'!H21</f>
        <v>69</v>
      </c>
      <c r="I56" s="19">
        <f>'Div 5 Table'!I21</f>
        <v>18</v>
      </c>
      <c r="J56" s="19">
        <f>'Div 5 Table'!J21</f>
        <v>2</v>
      </c>
    </row>
    <row r="57" spans="1:10" ht="15">
      <c r="A57" s="19">
        <f>'Div 5 Table'!A22</f>
        <v>5</v>
      </c>
      <c r="B57" s="19" t="str">
        <f>'Div 5 Table'!B22</f>
        <v>Leather Bottle</v>
      </c>
      <c r="C57" s="19">
        <f>'Div 5 Table'!C22</f>
        <v>10</v>
      </c>
      <c r="D57" s="19">
        <f>'Div 5 Table'!D22</f>
        <v>4</v>
      </c>
      <c r="E57" s="19">
        <f>'Div 5 Table'!E22</f>
        <v>0</v>
      </c>
      <c r="F57" s="19">
        <f>'Div 5 Table'!F22</f>
        <v>6</v>
      </c>
      <c r="G57" s="19">
        <f>'Div 5 Table'!G22</f>
        <v>58</v>
      </c>
      <c r="H57" s="19">
        <f>'Div 5 Table'!H22</f>
        <v>82</v>
      </c>
      <c r="I57" s="19">
        <f>'Div 5 Table'!I22</f>
        <v>11</v>
      </c>
      <c r="J57" s="19">
        <f>'Div 5 Table'!J22</f>
        <v>-24</v>
      </c>
    </row>
    <row r="58" spans="1:10" ht="15">
      <c r="A58" s="19">
        <f>'Div 5 Table'!A23</f>
        <v>6</v>
      </c>
      <c r="B58" s="19" t="str">
        <f>'Div 5 Table'!B23</f>
        <v>Black Bull 'B'</v>
      </c>
      <c r="C58" s="19">
        <f>'Div 5 Table'!C23</f>
        <v>10</v>
      </c>
      <c r="D58" s="19">
        <f>'Div 5 Table'!D23</f>
        <v>3</v>
      </c>
      <c r="E58" s="19">
        <f>'Div 5 Table'!E23</f>
        <v>1</v>
      </c>
      <c r="F58" s="19">
        <f>'Div 5 Table'!F23</f>
        <v>6</v>
      </c>
      <c r="G58" s="19">
        <f>'Div 5 Table'!G23</f>
        <v>67</v>
      </c>
      <c r="H58" s="19">
        <f>'Div 5 Table'!H23</f>
        <v>73</v>
      </c>
      <c r="I58" s="19">
        <f>'Div 5 Table'!I23</f>
        <v>10</v>
      </c>
      <c r="J58" s="19">
        <f>'Div 5 Table'!J23</f>
        <v>-6</v>
      </c>
    </row>
    <row r="59" spans="1:10" ht="15">
      <c r="A59" s="19">
        <f>'Div 5 Table'!A24</f>
        <v>7</v>
      </c>
      <c r="B59" s="19" t="str">
        <f>'Div 5 Table'!B24</f>
        <v>Baddow Social 'B'</v>
      </c>
      <c r="C59" s="19">
        <f>'Div 5 Table'!C24</f>
        <v>11</v>
      </c>
      <c r="D59" s="19">
        <f>'Div 5 Table'!D24</f>
        <v>3</v>
      </c>
      <c r="E59" s="19">
        <f>'Div 5 Table'!E24</f>
        <v>1</v>
      </c>
      <c r="F59" s="19">
        <f>'Div 5 Table'!F24</f>
        <v>7</v>
      </c>
      <c r="G59" s="19">
        <f>'Div 5 Table'!G24</f>
        <v>69</v>
      </c>
      <c r="H59" s="19">
        <f>'Div 5 Table'!H24</f>
        <v>85</v>
      </c>
      <c r="I59" s="19">
        <f>'Div 5 Table'!I24</f>
        <v>10</v>
      </c>
      <c r="J59" s="19">
        <f>'Div 5 Table'!J24</f>
        <v>-16</v>
      </c>
    </row>
    <row r="60" spans="1:10" ht="15">
      <c r="A60" s="19">
        <f>'Div 5 Table'!A25</f>
        <v>8</v>
      </c>
      <c r="B60" s="19" t="str">
        <f>'Div 5 Table'!B25</f>
        <v>CSC Birds</v>
      </c>
      <c r="C60" s="19">
        <f>'Div 5 Table'!C25</f>
        <v>10</v>
      </c>
      <c r="D60" s="19">
        <f>'Div 5 Table'!D25</f>
        <v>1</v>
      </c>
      <c r="E60" s="19">
        <f>'Div 5 Table'!E25</f>
        <v>0</v>
      </c>
      <c r="F60" s="19">
        <f>'Div 5 Table'!F25</f>
        <v>9</v>
      </c>
      <c r="G60" s="19">
        <f>'Div 5 Table'!G25</f>
        <v>46</v>
      </c>
      <c r="H60" s="19">
        <f>'Div 5 Table'!H25</f>
        <v>94</v>
      </c>
      <c r="I60" s="19">
        <f>'Div 5 Table'!I25</f>
        <v>3</v>
      </c>
      <c r="J60" s="19">
        <f>'Div 5 Table'!J25</f>
        <v>-48</v>
      </c>
    </row>
    <row r="61" spans="1:10">
      <c r="A61" t="str">
        <f>'Div 5 Table'!A26</f>
        <v>Leather Bottle - 1 pointed deducted for late result sheet</v>
      </c>
    </row>
  </sheetData>
  <sheetProtection password="D2DF" sheet="1" objects="1" scenarios="1" selectLockedCell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L25"/>
  <sheetViews>
    <sheetView topLeftCell="A15" workbookViewId="0">
      <selection activeCell="A15" sqref="A15"/>
    </sheetView>
  </sheetViews>
  <sheetFormatPr defaultRowHeight="12.75"/>
  <cols>
    <col min="1" max="1" width="9.140625" style="9"/>
    <col min="2" max="2" width="14.85546875" style="9" bestFit="1" customWidth="1"/>
    <col min="3" max="11" width="9.140625" style="9"/>
    <col min="12" max="12" width="15" style="9" bestFit="1" customWidth="1"/>
    <col min="13" max="16384" width="9.140625" style="9"/>
  </cols>
  <sheetData>
    <row r="1" spans="1:12" hidden="1"/>
    <row r="2" spans="1:12" hidden="1"/>
    <row r="3" spans="1:12" hidden="1">
      <c r="A3" s="8" t="s">
        <v>58</v>
      </c>
      <c r="B3" s="8" t="s">
        <v>59</v>
      </c>
      <c r="C3" s="8" t="s">
        <v>60</v>
      </c>
      <c r="D3" s="8" t="s">
        <v>61</v>
      </c>
      <c r="E3" s="8" t="s">
        <v>62</v>
      </c>
      <c r="F3" s="8" t="s">
        <v>63</v>
      </c>
      <c r="G3" s="8" t="s">
        <v>64</v>
      </c>
      <c r="H3" s="8" t="s">
        <v>65</v>
      </c>
      <c r="I3" s="8" t="s">
        <v>66</v>
      </c>
      <c r="J3" s="8" t="s">
        <v>67</v>
      </c>
      <c r="L3" s="9" t="s">
        <v>68</v>
      </c>
    </row>
    <row r="4" spans="1:12" hidden="1">
      <c r="A4" s="8">
        <f>RANK(L4,$L$4:$L$11,0)+COUNTIF($L$3:L3,L4)</f>
        <v>6</v>
      </c>
      <c r="B4" s="10" t="s">
        <v>4</v>
      </c>
      <c r="C4" s="8">
        <f>COUNTIFS('Div 1 Res'!$B$7:$B$87,B4,'Div 1 Res'!$H$7:$H$87,"&gt;=0")+COUNTIFS('Div 1 Res'!$F$7:$F$87,B4,'Div 1 Res'!$I$7:$I$87,"&gt;=0")</f>
        <v>9</v>
      </c>
      <c r="D4" s="8">
        <f>COUNTIFS('Div 1 Res'!$B$7:$B$87,$B4,'Div 1 Res'!$H$7:$H$87,3)+COUNTIFS('Div 1 Res'!$F$7:$F$87,$B4,'Div 1 Res'!$I$7:$I$87,3)</f>
        <v>2</v>
      </c>
      <c r="E4" s="8">
        <f>COUNTIFS('Div 1 Res'!$B$7:$B$87,$B4,'Div 1 Res'!$H$7:$H$87,1)+COUNTIFS('Div 1 Res'!$F$7:$F$87,$B4,'Div 1 Res'!$I$7:$I$87,1)</f>
        <v>1</v>
      </c>
      <c r="F4" s="8">
        <f>COUNTIFS('Div 1 Res'!$B$7:$B$87,$B4,'Div 1 Res'!$H$7:$H$87,0)+COUNTIFS('Div 1 Res'!$F$7:$F$87,$B4,'Div 1 Res'!$I$7:$I$87,0)</f>
        <v>6</v>
      </c>
      <c r="G4" s="8">
        <f>SUMIF('Div 1 Res'!$B$7:$B$87,$B4,'Div 1 Res'!$C$7:$C$87)+SUMIF('Div 1 Res'!$F$7:$F$87,$B4,'Div 1 Res'!$E$7:$E$87)</f>
        <v>49</v>
      </c>
      <c r="H4" s="8">
        <f>SUMIF('Div 1 Res'!$B$7:$B$87,$B4,'Div 1 Res'!$E$7:$E$87)+SUMIF('Div 1 Res'!$F$7:$F$87,$B4,'Div 1 Res'!$C$7:$C$87)</f>
        <v>77</v>
      </c>
      <c r="I4" s="8">
        <f>SUM(D4*3)+(E4*1)</f>
        <v>7</v>
      </c>
      <c r="J4" s="11">
        <f>G4-H4</f>
        <v>-28</v>
      </c>
      <c r="L4" s="9">
        <f>SUM(I4*1000000+J4*10000+G4*100+D4*10)</f>
        <v>6724920</v>
      </c>
    </row>
    <row r="5" spans="1:12" hidden="1">
      <c r="A5" s="8">
        <f>RANK(L5,$L$4:$L$11,0)+COUNTIF($L$3:L4,L5)</f>
        <v>2</v>
      </c>
      <c r="B5" s="10" t="s">
        <v>1</v>
      </c>
      <c r="C5" s="8">
        <f>COUNTIFS('Div 1 Res'!$B$7:$B$87,B5,'Div 1 Res'!$H$7:$H$87,"&gt;=0")+COUNTIFS('Div 1 Res'!$F$7:$F$87,B5,'Div 1 Res'!$I$7:$I$87,"&gt;=0")</f>
        <v>8</v>
      </c>
      <c r="D5" s="8">
        <f>COUNTIFS('Div 1 Res'!$B$7:$B$87,$B5,'Div 1 Res'!$H$7:$H$87,3)+COUNTIFS('Div 1 Res'!$F$7:$F$87,$B5,'Div 1 Res'!$I$7:$I$87,3)</f>
        <v>6</v>
      </c>
      <c r="E5" s="8">
        <f>COUNTIFS('Div 1 Res'!$B$7:$B$87,$B5,'Div 1 Res'!$H$7:$H$87,1)+COUNTIFS('Div 1 Res'!$F$7:$F$87,$B5,'Div 1 Res'!$I$7:$I$87,1)</f>
        <v>1</v>
      </c>
      <c r="F5" s="8">
        <f>COUNTIFS('Div 1 Res'!$B$7:$B$87,$B5,'Div 1 Res'!$H$7:$H$87,0)+COUNTIFS('Div 1 Res'!$F$7:$F$87,$B5,'Div 1 Res'!$I$7:$I$87,0)</f>
        <v>1</v>
      </c>
      <c r="G5" s="8">
        <f>SUMIF('Div 1 Res'!$B$7:$B$87,$B5,'Div 1 Res'!$C$7:$C$87)+SUMIF('Div 1 Res'!$F$7:$F$87,$B5,'Div 1 Res'!$E$7:$E$87)</f>
        <v>68</v>
      </c>
      <c r="H5" s="8">
        <f>SUMIF('Div 1 Res'!$B$7:$B$87,$B5,'Div 1 Res'!$E$7:$E$87)+SUMIF('Div 1 Res'!$F$7:$F$87,$B5,'Div 1 Res'!$C$7:$C$87)</f>
        <v>44</v>
      </c>
      <c r="I5" s="8">
        <f t="shared" ref="I5:I11" si="0">SUM(D5*3)+(E5*1)</f>
        <v>19</v>
      </c>
      <c r="J5" s="11">
        <f t="shared" ref="J5:J11" si="1">G5-H5</f>
        <v>24</v>
      </c>
      <c r="L5" s="9">
        <f t="shared" ref="L5:L11" si="2">SUM(I5*1000000+J5*10000+G5*100+D5*10)</f>
        <v>19246860</v>
      </c>
    </row>
    <row r="6" spans="1:12" hidden="1">
      <c r="A6" s="8">
        <f>RANK(L6,$L$4:$L$11,0)+COUNTIF($L$3:L5,L6)</f>
        <v>8</v>
      </c>
      <c r="B6" s="10" t="s">
        <v>5</v>
      </c>
      <c r="C6" s="8">
        <f>COUNTIFS('Div 1 Res'!$B$7:$B$87,B6,'Div 1 Res'!$H$7:$H$87,"&gt;=0")+COUNTIFS('Div 1 Res'!$F$7:$F$87,B6,'Div 1 Res'!$I$7:$I$87,"&gt;=0")</f>
        <v>9</v>
      </c>
      <c r="D6" s="8">
        <f>COUNTIFS('Div 1 Res'!$B$7:$B$87,$B6,'Div 1 Res'!$H$7:$H$87,3)+COUNTIFS('Div 1 Res'!$F$7:$F$87,$B6,'Div 1 Res'!$I$7:$I$87,3)</f>
        <v>0</v>
      </c>
      <c r="E6" s="8">
        <f>COUNTIFS('Div 1 Res'!$B$7:$B$87,$B6,'Div 1 Res'!$H$7:$H$87,1)+COUNTIFS('Div 1 Res'!$F$7:$F$87,$B6,'Div 1 Res'!$I$7:$I$87,1)</f>
        <v>1</v>
      </c>
      <c r="F6" s="8">
        <f>COUNTIFS('Div 1 Res'!$B$7:$B$87,$B6,'Div 1 Res'!$H$7:$H$87,0)+COUNTIFS('Div 1 Res'!$F$7:$F$87,$B6,'Div 1 Res'!$I$7:$I$87,0)</f>
        <v>8</v>
      </c>
      <c r="G6" s="8">
        <f>SUMIF('Div 1 Res'!$B$7:$B$87,$B6,'Div 1 Res'!$C$7:$C$87)+SUMIF('Div 1 Res'!$F$7:$F$87,$B6,'Div 1 Res'!$E$7:$E$87)</f>
        <v>44</v>
      </c>
      <c r="H6" s="8">
        <f>SUMIF('Div 1 Res'!$B$7:$B$87,$B6,'Div 1 Res'!$E$7:$E$87)+SUMIF('Div 1 Res'!$F$7:$F$87,$B6,'Div 1 Res'!$C$7:$C$87)</f>
        <v>82</v>
      </c>
      <c r="I6" s="8">
        <f t="shared" si="0"/>
        <v>1</v>
      </c>
      <c r="J6" s="11">
        <f t="shared" si="1"/>
        <v>-38</v>
      </c>
      <c r="L6" s="9">
        <f t="shared" si="2"/>
        <v>624400</v>
      </c>
    </row>
    <row r="7" spans="1:12" hidden="1">
      <c r="A7" s="8">
        <f>RANK(L7,$L$4:$L$11,0)+COUNTIF($L$3:L6,L7)</f>
        <v>7</v>
      </c>
      <c r="B7" s="10" t="s">
        <v>9</v>
      </c>
      <c r="C7" s="8">
        <f>COUNTIFS('Div 1 Res'!$B$7:$B$87,B7,'Div 1 Res'!$H$7:$H$87,"&gt;=0")+COUNTIFS('Div 1 Res'!$F$7:$F$87,B7,'Div 1 Res'!$I$7:$I$87,"&gt;=0")</f>
        <v>9</v>
      </c>
      <c r="D7" s="8">
        <f>COUNTIFS('Div 1 Res'!$B$7:$B$87,$B7,'Div 1 Res'!$H$7:$H$87,3)+COUNTIFS('Div 1 Res'!$F$7:$F$87,$B7,'Div 1 Res'!$I$7:$I$87,3)</f>
        <v>1</v>
      </c>
      <c r="E7" s="8">
        <f>COUNTIFS('Div 1 Res'!$B$7:$B$87,$B7,'Div 1 Res'!$H$7:$H$87,1)+COUNTIFS('Div 1 Res'!$F$7:$F$87,$B7,'Div 1 Res'!$I$7:$I$87,1)</f>
        <v>3</v>
      </c>
      <c r="F7" s="8">
        <f>COUNTIFS('Div 1 Res'!$B$7:$B$87,$B7,'Div 1 Res'!$H$7:$H$87,0)+COUNTIFS('Div 1 Res'!$F$7:$F$87,$B7,'Div 1 Res'!$I$7:$I$87,0)</f>
        <v>5</v>
      </c>
      <c r="G7" s="8">
        <f>SUMIF('Div 1 Res'!$B$7:$B$87,$B7,'Div 1 Res'!$C$7:$C$87)+SUMIF('Div 1 Res'!$F$7:$F$87,$B7,'Div 1 Res'!$E$7:$E$87)</f>
        <v>54</v>
      </c>
      <c r="H7" s="8">
        <f>SUMIF('Div 1 Res'!$B$7:$B$87,$B7,'Div 1 Res'!$E$7:$E$87)+SUMIF('Div 1 Res'!$F$7:$F$87,$B7,'Div 1 Res'!$C$7:$C$87)</f>
        <v>72</v>
      </c>
      <c r="I7" s="8">
        <f t="shared" si="0"/>
        <v>6</v>
      </c>
      <c r="J7" s="11">
        <f t="shared" si="1"/>
        <v>-18</v>
      </c>
      <c r="L7" s="9">
        <f t="shared" si="2"/>
        <v>5825410</v>
      </c>
    </row>
    <row r="8" spans="1:12" hidden="1">
      <c r="A8" s="8">
        <f>RANK(L8,$L$4:$L$11,0)+COUNTIF($L$3:L7,L8)</f>
        <v>4</v>
      </c>
      <c r="B8" s="10" t="s">
        <v>8</v>
      </c>
      <c r="C8" s="8">
        <f>COUNTIFS('Div 1 Res'!$B$7:$B$87,B8,'Div 1 Res'!$H$7:$H$87,"&gt;=0")+COUNTIFS('Div 1 Res'!$F$7:$F$87,B8,'Div 1 Res'!$I$7:$I$87,"&gt;=0")</f>
        <v>9</v>
      </c>
      <c r="D8" s="8">
        <f>COUNTIFS('Div 1 Res'!$B$7:$B$87,$B8,'Div 1 Res'!$H$7:$H$87,3)+COUNTIFS('Div 1 Res'!$F$7:$F$87,$B8,'Div 1 Res'!$I$7:$I$87,3)</f>
        <v>4</v>
      </c>
      <c r="E8" s="8">
        <f>COUNTIFS('Div 1 Res'!$B$7:$B$87,$B8,'Div 1 Res'!$H$7:$H$87,1)+COUNTIFS('Div 1 Res'!$F$7:$F$87,$B8,'Div 1 Res'!$I$7:$I$87,1)</f>
        <v>2</v>
      </c>
      <c r="F8" s="8">
        <f>COUNTIFS('Div 1 Res'!$B$7:$B$87,$B8,'Div 1 Res'!$H$7:$H$87,0)+COUNTIFS('Div 1 Res'!$F$7:$F$87,$B8,'Div 1 Res'!$I$7:$I$87,0)</f>
        <v>3</v>
      </c>
      <c r="G8" s="8">
        <f>SUMIF('Div 1 Res'!$B$7:$B$87,$B8,'Div 1 Res'!$C$7:$C$87)+SUMIF('Div 1 Res'!$F$7:$F$87,$B8,'Div 1 Res'!$E$7:$E$87)</f>
        <v>62</v>
      </c>
      <c r="H8" s="8">
        <f>SUMIF('Div 1 Res'!$B$7:$B$87,$B8,'Div 1 Res'!$E$7:$E$87)+SUMIF('Div 1 Res'!$F$7:$F$87,$B8,'Div 1 Res'!$C$7:$C$87)</f>
        <v>64</v>
      </c>
      <c r="I8" s="8">
        <f t="shared" si="0"/>
        <v>14</v>
      </c>
      <c r="J8" s="11">
        <f t="shared" si="1"/>
        <v>-2</v>
      </c>
      <c r="L8" s="9">
        <f t="shared" si="2"/>
        <v>13986240</v>
      </c>
    </row>
    <row r="9" spans="1:12" hidden="1">
      <c r="A9" s="8">
        <f>RANK(L9,$L$4:$L$11,0)+COUNTIF($L$3:L8,L9)</f>
        <v>1</v>
      </c>
      <c r="B9" s="10" t="s">
        <v>2</v>
      </c>
      <c r="C9" s="8">
        <f>COUNTIFS('Div 1 Res'!$B$7:$B$87,B9,'Div 1 Res'!$H$7:$H$87,"&gt;=0")+COUNTIFS('Div 1 Res'!$F$7:$F$87,B9,'Div 1 Res'!$I$7:$I$87,"&gt;=0")</f>
        <v>9</v>
      </c>
      <c r="D9" s="8">
        <f>COUNTIFS('Div 1 Res'!$B$7:$B$87,$B9,'Div 1 Res'!$H$7:$H$87,3)+COUNTIFS('Div 1 Res'!$F$7:$F$87,$B9,'Div 1 Res'!$I$7:$I$87,3)</f>
        <v>8</v>
      </c>
      <c r="E9" s="8">
        <f>COUNTIFS('Div 1 Res'!$B$7:$B$87,$B9,'Div 1 Res'!$H$7:$H$87,1)+COUNTIFS('Div 1 Res'!$F$7:$F$87,$B9,'Div 1 Res'!$I$7:$I$87,1)</f>
        <v>1</v>
      </c>
      <c r="F9" s="8">
        <f>COUNTIFS('Div 1 Res'!$B$7:$B$87,$B9,'Div 1 Res'!$H$7:$H$87,0)+COUNTIFS('Div 1 Res'!$F$7:$F$87,$B9,'Div 1 Res'!$I$7:$I$87,0)</f>
        <v>0</v>
      </c>
      <c r="G9" s="8">
        <f>SUMIF('Div 1 Res'!$B$7:$B$87,$B9,'Div 1 Res'!$C$7:$C$87)+SUMIF('Div 1 Res'!$F$7:$F$87,$B9,'Div 1 Res'!$E$7:$E$87)</f>
        <v>92</v>
      </c>
      <c r="H9" s="8">
        <f>SUMIF('Div 1 Res'!$B$7:$B$87,$B9,'Div 1 Res'!$E$7:$E$87)+SUMIF('Div 1 Res'!$F$7:$F$87,$B9,'Div 1 Res'!$C$7:$C$87)</f>
        <v>34</v>
      </c>
      <c r="I9" s="8">
        <f t="shared" si="0"/>
        <v>25</v>
      </c>
      <c r="J9" s="11">
        <f t="shared" si="1"/>
        <v>58</v>
      </c>
      <c r="L9" s="9">
        <f t="shared" si="2"/>
        <v>25589280</v>
      </c>
    </row>
    <row r="10" spans="1:12" hidden="1">
      <c r="A10" s="8">
        <f>RANK(L10,$L$4:$L$11,0)+COUNTIF($L$3:L9,L10)</f>
        <v>3</v>
      </c>
      <c r="B10" s="10" t="s">
        <v>6</v>
      </c>
      <c r="C10" s="8">
        <f>COUNTIFS('Div 1 Res'!$B$7:$B$87,B10,'Div 1 Res'!$H$7:$H$87,"&gt;=0")+COUNTIFS('Div 1 Res'!$F$7:$F$87,B10,'Div 1 Res'!$I$7:$I$87,"&gt;=0")</f>
        <v>8</v>
      </c>
      <c r="D10" s="8">
        <f>COUNTIFS('Div 1 Res'!$B$7:$B$87,$B10,'Div 1 Res'!$H$7:$H$87,3)+COUNTIFS('Div 1 Res'!$F$7:$F$87,$B10,'Div 1 Res'!$I$7:$I$87,3)</f>
        <v>5</v>
      </c>
      <c r="E10" s="8">
        <f>COUNTIFS('Div 1 Res'!$B$7:$B$87,$B10,'Div 1 Res'!$H$7:$H$87,1)+COUNTIFS('Div 1 Res'!$F$7:$F$87,$B10,'Div 1 Res'!$I$7:$I$87,1)</f>
        <v>0</v>
      </c>
      <c r="F10" s="8">
        <f>COUNTIFS('Div 1 Res'!$B$7:$B$87,$B10,'Div 1 Res'!$H$7:$H$87,0)+COUNTIFS('Div 1 Res'!$F$7:$F$87,$B10,'Div 1 Res'!$I$7:$I$87,0)</f>
        <v>3</v>
      </c>
      <c r="G10" s="8">
        <f>SUMIF('Div 1 Res'!$B$7:$B$87,$B10,'Div 1 Res'!$C$7:$C$87)+SUMIF('Div 1 Res'!$F$7:$F$87,$B10,'Div 1 Res'!$E$7:$E$87)</f>
        <v>57</v>
      </c>
      <c r="H10" s="8">
        <f>SUMIF('Div 1 Res'!$B$7:$B$87,$B10,'Div 1 Res'!$E$7:$E$87)+SUMIF('Div 1 Res'!$F$7:$F$87,$B10,'Div 1 Res'!$C$7:$C$87)</f>
        <v>55</v>
      </c>
      <c r="I10" s="8">
        <f t="shared" si="0"/>
        <v>15</v>
      </c>
      <c r="J10" s="11">
        <f t="shared" si="1"/>
        <v>2</v>
      </c>
      <c r="L10" s="9">
        <f t="shared" si="2"/>
        <v>15025750</v>
      </c>
    </row>
    <row r="11" spans="1:12" hidden="1">
      <c r="A11" s="8">
        <f>RANK(L11,$L$4:$L$11,0)+COUNTIF($L$3:L10,L11)</f>
        <v>5</v>
      </c>
      <c r="B11" s="10" t="s">
        <v>7</v>
      </c>
      <c r="C11" s="8">
        <f>COUNTIFS('Div 1 Res'!$B$7:$B$87,B11,'Div 1 Res'!$H$7:$H$87,"&gt;=0")+COUNTIFS('Div 1 Res'!$F$7:$F$87,B11,'Div 1 Res'!$I$7:$I$87,"&gt;=0")</f>
        <v>9</v>
      </c>
      <c r="D11" s="8">
        <f>COUNTIFS('Div 1 Res'!$B$7:$B$87,$B11,'Div 1 Res'!$H$7:$H$87,3)+COUNTIFS('Div 1 Res'!$F$7:$F$87,$B11,'Div 1 Res'!$I$7:$I$87,3)</f>
        <v>3</v>
      </c>
      <c r="E11" s="8">
        <f>COUNTIFS('Div 1 Res'!$B$7:$B$87,$B11,'Div 1 Res'!$H$7:$H$87,1)+COUNTIFS('Div 1 Res'!$F$7:$F$87,$B11,'Div 1 Res'!$I$7:$I$87,1)</f>
        <v>3</v>
      </c>
      <c r="F11" s="8">
        <f>COUNTIFS('Div 1 Res'!$B$7:$B$87,$B11,'Div 1 Res'!$H$7:$H$87,0)+COUNTIFS('Div 1 Res'!$F$7:$F$87,$B11,'Div 1 Res'!$I$7:$I$87,0)</f>
        <v>3</v>
      </c>
      <c r="G11" s="8">
        <f>SUMIF('Div 1 Res'!$B$7:$B$87,$B11,'Div 1 Res'!$C$7:$C$87)+SUMIF('Div 1 Res'!$F$7:$F$87,$B11,'Div 1 Res'!$E$7:$E$87)</f>
        <v>64</v>
      </c>
      <c r="H11" s="8">
        <f>SUMIF('Div 1 Res'!$B$7:$B$87,$B11,'Div 1 Res'!$E$7:$E$87)+SUMIF('Div 1 Res'!$F$7:$F$87,$B11,'Div 1 Res'!$C$7:$C$87)</f>
        <v>62</v>
      </c>
      <c r="I11" s="8">
        <f t="shared" si="0"/>
        <v>12</v>
      </c>
      <c r="J11" s="11">
        <f t="shared" si="1"/>
        <v>2</v>
      </c>
      <c r="L11" s="9">
        <f t="shared" si="2"/>
        <v>12026430</v>
      </c>
    </row>
    <row r="12" spans="1:12" hidden="1">
      <c r="A12" s="12"/>
      <c r="B12" s="13"/>
      <c r="C12" s="12"/>
      <c r="D12" s="12"/>
      <c r="E12" s="12"/>
      <c r="F12" s="12"/>
      <c r="G12" s="12"/>
      <c r="H12" s="12"/>
      <c r="I12" s="12"/>
      <c r="J12" s="14"/>
    </row>
    <row r="13" spans="1:12" hidden="1">
      <c r="A13" s="12"/>
      <c r="B13" s="13"/>
      <c r="C13" s="12"/>
      <c r="D13" s="12"/>
      <c r="E13" s="12"/>
      <c r="F13" s="12"/>
      <c r="G13" s="12"/>
      <c r="H13" s="12"/>
      <c r="I13" s="12"/>
      <c r="J13" s="14"/>
    </row>
    <row r="14" spans="1:12" hidden="1"/>
    <row r="16" spans="1:12" ht="15">
      <c r="A16" s="17" t="s">
        <v>69</v>
      </c>
      <c r="B16" s="17"/>
    </row>
    <row r="17" spans="1:10" ht="15">
      <c r="A17" s="15" t="s">
        <v>58</v>
      </c>
      <c r="B17" s="15" t="s">
        <v>59</v>
      </c>
      <c r="C17" s="15" t="s">
        <v>60</v>
      </c>
      <c r="D17" s="15" t="s">
        <v>61</v>
      </c>
      <c r="E17" s="15" t="s">
        <v>62</v>
      </c>
      <c r="F17" s="15" t="s">
        <v>63</v>
      </c>
      <c r="G17" s="15" t="s">
        <v>64</v>
      </c>
      <c r="H17" s="15" t="s">
        <v>65</v>
      </c>
      <c r="I17" s="15" t="s">
        <v>66</v>
      </c>
      <c r="J17" s="15" t="s">
        <v>67</v>
      </c>
    </row>
    <row r="18" spans="1:10" ht="15">
      <c r="A18" s="16">
        <v>1</v>
      </c>
      <c r="B18" s="16" t="str">
        <f>VLOOKUP($A18,$A$3:$J$11,COLUMNS($B$18:B18)+1,FALSE)</f>
        <v>Compasses 'A'</v>
      </c>
      <c r="C18" s="16">
        <f>VLOOKUP($A18,$A$3:$J$11,COLUMNS($B$18:C18)+1,FALSE)</f>
        <v>9</v>
      </c>
      <c r="D18" s="16">
        <f>VLOOKUP($A18,$A$3:$J$11,COLUMNS($B$18:D18)+1,FALSE)</f>
        <v>8</v>
      </c>
      <c r="E18" s="16">
        <f>VLOOKUP($A18,$A$3:$J$11,COLUMNS($B$18:E18)+1,FALSE)</f>
        <v>1</v>
      </c>
      <c r="F18" s="16">
        <f>VLOOKUP($A18,$A$3:$J$11,COLUMNS($B$18:F18)+1,FALSE)</f>
        <v>0</v>
      </c>
      <c r="G18" s="16">
        <f>VLOOKUP($A18,$A$3:$J$11,COLUMNS($B$18:G18)+1,FALSE)</f>
        <v>92</v>
      </c>
      <c r="H18" s="16">
        <f>VLOOKUP($A18,$A$3:$J$11,COLUMNS($B$18:H18)+1,FALSE)</f>
        <v>34</v>
      </c>
      <c r="I18" s="16">
        <f>VLOOKUP($A18,$A$3:$J$11,COLUMNS($B$18:I18)+1,FALSE)</f>
        <v>25</v>
      </c>
      <c r="J18" s="16">
        <f>VLOOKUP($A18,$A$3:$J$11,COLUMNS($B$18:J18)+1,FALSE)</f>
        <v>58</v>
      </c>
    </row>
    <row r="19" spans="1:10" ht="15">
      <c r="A19" s="16">
        <v>2</v>
      </c>
      <c r="B19" s="16" t="str">
        <f>VLOOKUP($A19,$A$3:$J$11,COLUMNS($B$18:B19)+1,FALSE)</f>
        <v>Swan</v>
      </c>
      <c r="C19" s="16">
        <f>VLOOKUP($A19,$A$3:$J$11,COLUMNS($B$18:C19)+1,FALSE)</f>
        <v>8</v>
      </c>
      <c r="D19" s="16">
        <f>VLOOKUP($A19,$A$3:$J$11,COLUMNS($B$18:D19)+1,FALSE)</f>
        <v>6</v>
      </c>
      <c r="E19" s="16">
        <f>VLOOKUP($A19,$A$3:$J$11,COLUMNS($B$18:E19)+1,FALSE)</f>
        <v>1</v>
      </c>
      <c r="F19" s="16">
        <f>VLOOKUP($A19,$A$3:$J$11,COLUMNS($B$18:F19)+1,FALSE)</f>
        <v>1</v>
      </c>
      <c r="G19" s="16">
        <f>VLOOKUP($A19,$A$3:$J$11,COLUMNS($B$18:G19)+1,FALSE)</f>
        <v>68</v>
      </c>
      <c r="H19" s="16">
        <f>VLOOKUP($A19,$A$3:$J$11,COLUMNS($B$18:H19)+1,FALSE)</f>
        <v>44</v>
      </c>
      <c r="I19" s="16">
        <f>VLOOKUP($A19,$A$3:$J$11,COLUMNS($B$18:I19)+1,FALSE)</f>
        <v>19</v>
      </c>
      <c r="J19" s="16">
        <f>VLOOKUP($A19,$A$3:$J$11,COLUMNS($B$18:J19)+1,FALSE)</f>
        <v>24</v>
      </c>
    </row>
    <row r="20" spans="1:10" ht="15">
      <c r="A20" s="16">
        <v>3</v>
      </c>
      <c r="B20" s="16" t="str">
        <f>VLOOKUP($A20,$A$3:$J$11,COLUMNS($B$18:B20)+1,FALSE)</f>
        <v>Queens Head</v>
      </c>
      <c r="C20" s="16">
        <f>VLOOKUP($A20,$A$3:$J$11,COLUMNS($B$18:C20)+1,FALSE)</f>
        <v>8</v>
      </c>
      <c r="D20" s="16">
        <f>VLOOKUP($A20,$A$3:$J$11,COLUMNS($B$18:D20)+1,FALSE)</f>
        <v>5</v>
      </c>
      <c r="E20" s="16">
        <f>VLOOKUP($A20,$A$3:$J$11,COLUMNS($B$18:E20)+1,FALSE)</f>
        <v>0</v>
      </c>
      <c r="F20" s="16">
        <f>VLOOKUP($A20,$A$3:$J$11,COLUMNS($B$18:F20)+1,FALSE)</f>
        <v>3</v>
      </c>
      <c r="G20" s="16">
        <f>VLOOKUP($A20,$A$3:$J$11,COLUMNS($B$18:G20)+1,FALSE)</f>
        <v>57</v>
      </c>
      <c r="H20" s="16">
        <f>VLOOKUP($A20,$A$3:$J$11,COLUMNS($B$18:H20)+1,FALSE)</f>
        <v>55</v>
      </c>
      <c r="I20" s="16">
        <f>VLOOKUP($A20,$A$3:$J$11,COLUMNS($B$18:I20)+1,FALSE)</f>
        <v>15</v>
      </c>
      <c r="J20" s="16">
        <f>VLOOKUP($A20,$A$3:$J$11,COLUMNS($B$18:J20)+1,FALSE)</f>
        <v>2</v>
      </c>
    </row>
    <row r="21" spans="1:10" ht="15">
      <c r="A21" s="16">
        <v>4</v>
      </c>
      <c r="B21" s="16" t="str">
        <f>VLOOKUP($A21,$A$3:$J$11,COLUMNS($B$18:B21)+1,FALSE)</f>
        <v>Anchor</v>
      </c>
      <c r="C21" s="16">
        <f>VLOOKUP($A21,$A$3:$J$11,COLUMNS($B$18:C21)+1,FALSE)</f>
        <v>9</v>
      </c>
      <c r="D21" s="16">
        <f>VLOOKUP($A21,$A$3:$J$11,COLUMNS($B$18:D21)+1,FALSE)</f>
        <v>4</v>
      </c>
      <c r="E21" s="16">
        <f>VLOOKUP($A21,$A$3:$J$11,COLUMNS($B$18:E21)+1,FALSE)</f>
        <v>2</v>
      </c>
      <c r="F21" s="16">
        <f>VLOOKUP($A21,$A$3:$J$11,COLUMNS($B$18:F21)+1,FALSE)</f>
        <v>3</v>
      </c>
      <c r="G21" s="16">
        <f>VLOOKUP($A21,$A$3:$J$11,COLUMNS($B$18:G21)+1,FALSE)</f>
        <v>62</v>
      </c>
      <c r="H21" s="16">
        <f>VLOOKUP($A21,$A$3:$J$11,COLUMNS($B$18:H21)+1,FALSE)</f>
        <v>64</v>
      </c>
      <c r="I21" s="16">
        <f>VLOOKUP($A21,$A$3:$J$11,COLUMNS($B$18:I21)+1,FALSE)</f>
        <v>14</v>
      </c>
      <c r="J21" s="16">
        <f>VLOOKUP($A21,$A$3:$J$11,COLUMNS($B$18:J21)+1,FALSE)</f>
        <v>-2</v>
      </c>
    </row>
    <row r="22" spans="1:10" ht="15">
      <c r="A22" s="16">
        <v>5</v>
      </c>
      <c r="B22" s="16" t="str">
        <f>VLOOKUP($A22,$A$3:$J$11,COLUMNS($B$18:B22)+1,FALSE)</f>
        <v>G/B RBL</v>
      </c>
      <c r="C22" s="16">
        <f>VLOOKUP($A22,$A$3:$J$11,COLUMNS($B$18:C22)+1,FALSE)</f>
        <v>9</v>
      </c>
      <c r="D22" s="16">
        <f>VLOOKUP($A22,$A$3:$J$11,COLUMNS($B$18:D22)+1,FALSE)</f>
        <v>3</v>
      </c>
      <c r="E22" s="16">
        <f>VLOOKUP($A22,$A$3:$J$11,COLUMNS($B$18:E22)+1,FALSE)</f>
        <v>3</v>
      </c>
      <c r="F22" s="16">
        <f>VLOOKUP($A22,$A$3:$J$11,COLUMNS($B$18:F22)+1,FALSE)</f>
        <v>3</v>
      </c>
      <c r="G22" s="16">
        <f>VLOOKUP($A22,$A$3:$J$11,COLUMNS($B$18:G22)+1,FALSE)</f>
        <v>64</v>
      </c>
      <c r="H22" s="16">
        <f>VLOOKUP($A22,$A$3:$J$11,COLUMNS($B$18:H22)+1,FALSE)</f>
        <v>62</v>
      </c>
      <c r="I22" s="16">
        <f>VLOOKUP($A22,$A$3:$J$11,COLUMNS($B$18:I22)+1,FALSE)</f>
        <v>12</v>
      </c>
      <c r="J22" s="16">
        <f>VLOOKUP($A22,$A$3:$J$11,COLUMNS($B$18:J22)+1,FALSE)</f>
        <v>2</v>
      </c>
    </row>
    <row r="23" spans="1:10" ht="15">
      <c r="A23" s="16">
        <v>6</v>
      </c>
      <c r="B23" s="16" t="str">
        <f>VLOOKUP($A23,$A$3:$J$11,COLUMNS($B$18:B23)+1,FALSE)</f>
        <v>CSC</v>
      </c>
      <c r="C23" s="16">
        <f>VLOOKUP($A23,$A$3:$J$11,COLUMNS($B$18:C23)+1,FALSE)</f>
        <v>9</v>
      </c>
      <c r="D23" s="16">
        <f>VLOOKUP($A23,$A$3:$J$11,COLUMNS($B$18:D23)+1,FALSE)</f>
        <v>2</v>
      </c>
      <c r="E23" s="16">
        <f>VLOOKUP($A23,$A$3:$J$11,COLUMNS($B$18:E23)+1,FALSE)</f>
        <v>1</v>
      </c>
      <c r="F23" s="16">
        <f>VLOOKUP($A23,$A$3:$J$11,COLUMNS($B$18:F23)+1,FALSE)</f>
        <v>6</v>
      </c>
      <c r="G23" s="16">
        <f>VLOOKUP($A23,$A$3:$J$11,COLUMNS($B$18:G23)+1,FALSE)</f>
        <v>49</v>
      </c>
      <c r="H23" s="16">
        <f>VLOOKUP($A23,$A$3:$J$11,COLUMNS($B$18:H23)+1,FALSE)</f>
        <v>77</v>
      </c>
      <c r="I23" s="16">
        <f>VLOOKUP($A23,$A$3:$J$11,COLUMNS($B$18:I23)+1,FALSE)</f>
        <v>7</v>
      </c>
      <c r="J23" s="16">
        <f>VLOOKUP($A23,$A$3:$J$11,COLUMNS($B$18:J23)+1,FALSE)</f>
        <v>-28</v>
      </c>
    </row>
    <row r="24" spans="1:10" ht="15">
      <c r="A24" s="16">
        <v>7</v>
      </c>
      <c r="B24" s="16" t="str">
        <f>VLOOKUP($A24,$A$3:$J$11,COLUMNS($B$18:B24)+1,FALSE)</f>
        <v>Black Bull 'A'</v>
      </c>
      <c r="C24" s="16">
        <f>VLOOKUP($A24,$A$3:$J$11,COLUMNS($B$18:C24)+1,FALSE)</f>
        <v>9</v>
      </c>
      <c r="D24" s="16">
        <f>VLOOKUP($A24,$A$3:$J$11,COLUMNS($B$18:D24)+1,FALSE)</f>
        <v>1</v>
      </c>
      <c r="E24" s="16">
        <f>VLOOKUP($A24,$A$3:$J$11,COLUMNS($B$18:E24)+1,FALSE)</f>
        <v>3</v>
      </c>
      <c r="F24" s="16">
        <f>VLOOKUP($A24,$A$3:$J$11,COLUMNS($B$18:F24)+1,FALSE)</f>
        <v>5</v>
      </c>
      <c r="G24" s="16">
        <f>VLOOKUP($A24,$A$3:$J$11,COLUMNS($B$18:G24)+1,FALSE)</f>
        <v>54</v>
      </c>
      <c r="H24" s="16">
        <f>VLOOKUP($A24,$A$3:$J$11,COLUMNS($B$18:H24)+1,FALSE)</f>
        <v>72</v>
      </c>
      <c r="I24" s="16">
        <f>VLOOKUP($A24,$A$3:$J$11,COLUMNS($B$18:I24)+1,FALSE)</f>
        <v>6</v>
      </c>
      <c r="J24" s="16">
        <f>VLOOKUP($A24,$A$3:$J$11,COLUMNS($B$18:J24)+1,FALSE)</f>
        <v>-18</v>
      </c>
    </row>
    <row r="25" spans="1:10" ht="15">
      <c r="A25" s="16">
        <v>8</v>
      </c>
      <c r="B25" s="16" t="str">
        <f>VLOOKUP($A25,$A$3:$J$11,COLUMNS($B$18:B25)+1,FALSE)</f>
        <v>Horse &amp; Groom</v>
      </c>
      <c r="C25" s="16">
        <f>VLOOKUP($A25,$A$3:$J$11,COLUMNS($B$18:C25)+1,FALSE)</f>
        <v>9</v>
      </c>
      <c r="D25" s="16">
        <f>VLOOKUP($A25,$A$3:$J$11,COLUMNS($B$18:D25)+1,FALSE)</f>
        <v>0</v>
      </c>
      <c r="E25" s="16">
        <f>VLOOKUP($A25,$A$3:$J$11,COLUMNS($B$18:E25)+1,FALSE)</f>
        <v>1</v>
      </c>
      <c r="F25" s="16">
        <f>VLOOKUP($A25,$A$3:$J$11,COLUMNS($B$18:F25)+1,FALSE)</f>
        <v>8</v>
      </c>
      <c r="G25" s="16">
        <f>VLOOKUP($A25,$A$3:$J$11,COLUMNS($B$18:G25)+1,FALSE)</f>
        <v>44</v>
      </c>
      <c r="H25" s="16">
        <f>VLOOKUP($A25,$A$3:$J$11,COLUMNS($B$18:H25)+1,FALSE)</f>
        <v>82</v>
      </c>
      <c r="I25" s="16">
        <f>VLOOKUP($A25,$A$3:$J$11,COLUMNS($B$18:I25)+1,FALSE)</f>
        <v>1</v>
      </c>
      <c r="J25" s="16">
        <f>VLOOKUP($A25,$A$3:$J$11,COLUMNS($B$18:J25)+1,FALSE)</f>
        <v>-38</v>
      </c>
    </row>
  </sheetData>
  <sheetProtection password="D2DF" sheet="1" objects="1" scenarios="1" selectLockedCells="1"/>
  <pageMargins left="0.7" right="0.7" top="0.75" bottom="0.75" header="0.3" footer="0.3"/>
  <pageSetup paperSize="9" orientation="portrait" horizontalDpi="4294967292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L24"/>
  <sheetViews>
    <sheetView topLeftCell="A15" workbookViewId="0">
      <selection activeCell="A15" sqref="A15"/>
    </sheetView>
  </sheetViews>
  <sheetFormatPr defaultRowHeight="12.75"/>
  <cols>
    <col min="1" max="1" width="9.140625" style="9"/>
    <col min="2" max="2" width="14.85546875" style="9" bestFit="1" customWidth="1"/>
    <col min="3" max="11" width="9.140625" style="9"/>
    <col min="12" max="12" width="15" style="9" bestFit="1" customWidth="1"/>
    <col min="13" max="16384" width="9.140625" style="9"/>
  </cols>
  <sheetData>
    <row r="1" spans="1:12" hidden="1"/>
    <row r="2" spans="1:12" hidden="1"/>
    <row r="3" spans="1:12" hidden="1">
      <c r="A3" s="8" t="s">
        <v>58</v>
      </c>
      <c r="B3" s="8" t="s">
        <v>59</v>
      </c>
      <c r="C3" s="8" t="s">
        <v>60</v>
      </c>
      <c r="D3" s="8" t="s">
        <v>61</v>
      </c>
      <c r="E3" s="8" t="s">
        <v>62</v>
      </c>
      <c r="F3" s="8" t="s">
        <v>63</v>
      </c>
      <c r="G3" s="8" t="s">
        <v>64</v>
      </c>
      <c r="H3" s="8" t="s">
        <v>65</v>
      </c>
      <c r="I3" s="8" t="s">
        <v>66</v>
      </c>
      <c r="J3" s="8" t="s">
        <v>67</v>
      </c>
      <c r="L3" s="9" t="s">
        <v>68</v>
      </c>
    </row>
    <row r="4" spans="1:12" hidden="1">
      <c r="A4" s="8">
        <f>RANK(L4,$L$4:$L$10,0)+COUNTIF($L$3:L3,L4)</f>
        <v>7</v>
      </c>
      <c r="B4" s="20" t="s">
        <v>15</v>
      </c>
      <c r="C4" s="8">
        <f>COUNTIFS('Div 2 Res'!$B$7:$B$87,B4,'Div 2 Res'!$H$7:$H$87,"&gt;=0")+COUNTIFS('Div 2 Res'!$F$7:$F$87,B4,'Div 2 Res'!$I$7:$I$87,"&gt;=0")</f>
        <v>7</v>
      </c>
      <c r="D4" s="8">
        <f>COUNTIFS('Div 2 Res'!$B$7:$B$87,$B4,'Div 2 Res'!$H$7:$H$87,3)+COUNTIFS('Div 2 Res'!$F$7:$F$87,$B4,'Div 2 Res'!$I$7:$I$87,3)</f>
        <v>0</v>
      </c>
      <c r="E4" s="8">
        <f>COUNTIFS('Div 2 Res'!$B$7:$B$87,$B4,'Div 2 Res'!$H$7:$H$87,1)+COUNTIFS('Div 2 Res'!$F$7:$F$87,$B4,'Div 2 Res'!$I$7:$I$87,1)</f>
        <v>2</v>
      </c>
      <c r="F4" s="8">
        <f>COUNTIFS('Div 2 Res'!$B$7:$B$87,$B4,'Div 2 Res'!$H$7:$H$87,0)+COUNTIFS('Div 2 Res'!$F$7:$F$87,$B4,'Div 2 Res'!$I$7:$I$87,0)</f>
        <v>5</v>
      </c>
      <c r="G4" s="8">
        <f>SUMIF('Div 2 Res'!$B$7:$B$87,$B4,'Div 2 Res'!$C$7:$C$87)+SUMIF('Div 2 Res'!$F$7:$F$87,$B4,'Div 2 Res'!$E$7:$E$87)</f>
        <v>41</v>
      </c>
      <c r="H4" s="8">
        <f>SUMIF('Div 2 Res'!$B$7:$B$87,$B4,'Div 2 Res'!$E$7:$E$87)+SUMIF('Div 2 Res'!$F$7:$F$87,$B4,'Div 2 Res'!$C$7:$C$87)</f>
        <v>57</v>
      </c>
      <c r="I4" s="8">
        <f>SUM(D4*3)+(E4*1)</f>
        <v>2</v>
      </c>
      <c r="J4" s="11">
        <f>G4-H4</f>
        <v>-16</v>
      </c>
      <c r="L4" s="9">
        <f>SUM(I4*1000000+J4*10000+G4*100+D4*10)</f>
        <v>1844100</v>
      </c>
    </row>
    <row r="5" spans="1:12" hidden="1">
      <c r="A5" s="8">
        <f>RANK(L5,$L$4:$L$10,0)+COUNTIF($L$3:L4,L5)</f>
        <v>6</v>
      </c>
      <c r="B5" s="20" t="s">
        <v>17</v>
      </c>
      <c r="C5" s="8">
        <f>COUNTIFS('Div 2 Res'!$B$7:$B$87,B5,'Div 2 Res'!$H$7:$H$87,"&gt;=0")+COUNTIFS('Div 2 Res'!$F$7:$F$87,B5,'Div 2 Res'!$I$7:$I$87,"&gt;=0")</f>
        <v>7</v>
      </c>
      <c r="D5" s="8">
        <f>COUNTIFS('Div 2 Res'!$B$7:$B$87,$B5,'Div 2 Res'!$H$7:$H$87,3)+COUNTIFS('Div 2 Res'!$F$7:$F$87,$B5,'Div 2 Res'!$I$7:$I$87,3)</f>
        <v>2</v>
      </c>
      <c r="E5" s="8">
        <f>COUNTIFS('Div 2 Res'!$B$7:$B$87,$B5,'Div 2 Res'!$H$7:$H$87,1)+COUNTIFS('Div 2 Res'!$F$7:$F$87,$B5,'Div 2 Res'!$I$7:$I$87,1)</f>
        <v>2</v>
      </c>
      <c r="F5" s="8">
        <f>COUNTIFS('Div 2 Res'!$B$7:$B$87,$B5,'Div 2 Res'!$H$7:$H$87,0)+COUNTIFS('Div 2 Res'!$F$7:$F$87,$B5,'Div 2 Res'!$I$7:$I$87,0)</f>
        <v>3</v>
      </c>
      <c r="G5" s="8">
        <f>SUMIF('Div 2 Res'!$B$7:$B$87,$B5,'Div 2 Res'!$C$7:$C$87)+SUMIF('Div 2 Res'!$F$7:$F$87,$B5,'Div 2 Res'!$E$7:$E$87)</f>
        <v>46</v>
      </c>
      <c r="H5" s="8">
        <f>SUMIF('Div 2 Res'!$B$7:$B$87,$B5,'Div 2 Res'!$E$7:$E$87)+SUMIF('Div 2 Res'!$F$7:$F$87,$B5,'Div 2 Res'!$C$7:$C$87)</f>
        <v>52</v>
      </c>
      <c r="I5" s="8">
        <f t="shared" ref="I5:I10" si="0">SUM(D5*3)+(E5*1)</f>
        <v>8</v>
      </c>
      <c r="J5" s="11">
        <f t="shared" ref="J5:J10" si="1">G5-H5</f>
        <v>-6</v>
      </c>
      <c r="L5" s="9">
        <f t="shared" ref="L5:L10" si="2">SUM(I5*1000000+J5*10000+G5*100+D5*10)</f>
        <v>7944620</v>
      </c>
    </row>
    <row r="6" spans="1:12" hidden="1">
      <c r="A6" s="8">
        <f>RANK(L6,$L$4:$L$10,0)+COUNTIF($L$3:L5,L6)</f>
        <v>2</v>
      </c>
      <c r="B6" s="20" t="s">
        <v>19</v>
      </c>
      <c r="C6" s="8">
        <f>COUNTIFS('Div 2 Res'!$B$7:$B$87,B6,'Div 2 Res'!$H$7:$H$87,"&gt;=0")+COUNTIFS('Div 2 Res'!$F$7:$F$87,B6,'Div 2 Res'!$I$7:$I$87,"&gt;=0")</f>
        <v>8</v>
      </c>
      <c r="D6" s="8">
        <f>COUNTIFS('Div 2 Res'!$B$7:$B$87,$B6,'Div 2 Res'!$H$7:$H$87,3)+COUNTIFS('Div 2 Res'!$F$7:$F$87,$B6,'Div 2 Res'!$I$7:$I$87,3)</f>
        <v>4</v>
      </c>
      <c r="E6" s="8">
        <f>COUNTIFS('Div 2 Res'!$B$7:$B$87,$B6,'Div 2 Res'!$H$7:$H$87,1)+COUNTIFS('Div 2 Res'!$F$7:$F$87,$B6,'Div 2 Res'!$I$7:$I$87,1)</f>
        <v>2</v>
      </c>
      <c r="F6" s="8">
        <f>COUNTIFS('Div 2 Res'!$B$7:$B$87,$B6,'Div 2 Res'!$H$7:$H$87,0)+COUNTIFS('Div 2 Res'!$F$7:$F$87,$B6,'Div 2 Res'!$I$7:$I$87,0)</f>
        <v>2</v>
      </c>
      <c r="G6" s="8">
        <f>SUMIF('Div 2 Res'!$B$7:$B$87,$B6,'Div 2 Res'!$C$7:$C$87)+SUMIF('Div 2 Res'!$F$7:$F$87,$B6,'Div 2 Res'!$E$7:$E$87)</f>
        <v>63</v>
      </c>
      <c r="H6" s="8">
        <f>SUMIF('Div 2 Res'!$B$7:$B$87,$B6,'Div 2 Res'!$E$7:$E$87)+SUMIF('Div 2 Res'!$F$7:$F$87,$B6,'Div 2 Res'!$C$7:$C$87)</f>
        <v>49</v>
      </c>
      <c r="I6" s="8">
        <f t="shared" si="0"/>
        <v>14</v>
      </c>
      <c r="J6" s="11">
        <f t="shared" si="1"/>
        <v>14</v>
      </c>
      <c r="L6" s="9">
        <f t="shared" si="2"/>
        <v>14146340</v>
      </c>
    </row>
    <row r="7" spans="1:12" hidden="1">
      <c r="A7" s="8">
        <f>RANK(L7,$L$4:$L$10,0)+COUNTIF($L$3:L6,L7)</f>
        <v>5</v>
      </c>
      <c r="B7" s="20" t="s">
        <v>21</v>
      </c>
      <c r="C7" s="8">
        <f>COUNTIFS('Div 2 Res'!$B$7:$B$87,B7,'Div 2 Res'!$H$7:$H$87,"&gt;=0")+COUNTIFS('Div 2 Res'!$F$7:$F$87,B7,'Div 2 Res'!$I$7:$I$87,"&gt;=0")</f>
        <v>7</v>
      </c>
      <c r="D7" s="8">
        <f>COUNTIFS('Div 2 Res'!$B$7:$B$87,$B7,'Div 2 Res'!$H$7:$H$87,3)+COUNTIFS('Div 2 Res'!$F$7:$F$87,$B7,'Div 2 Res'!$I$7:$I$87,3)</f>
        <v>3</v>
      </c>
      <c r="E7" s="8">
        <f>COUNTIFS('Div 2 Res'!$B$7:$B$87,$B7,'Div 2 Res'!$H$7:$H$87,1)+COUNTIFS('Div 2 Res'!$F$7:$F$87,$B7,'Div 2 Res'!$I$7:$I$87,1)</f>
        <v>0</v>
      </c>
      <c r="F7" s="8">
        <f>COUNTIFS('Div 2 Res'!$B$7:$B$87,$B7,'Div 2 Res'!$H$7:$H$87,0)+COUNTIFS('Div 2 Res'!$F$7:$F$87,$B7,'Div 2 Res'!$I$7:$I$87,0)</f>
        <v>4</v>
      </c>
      <c r="G7" s="8">
        <f>SUMIF('Div 2 Res'!$B$7:$B$87,$B7,'Div 2 Res'!$C$7:$C$87)+SUMIF('Div 2 Res'!$F$7:$F$87,$B7,'Div 2 Res'!$E$7:$E$87)</f>
        <v>37</v>
      </c>
      <c r="H7" s="8">
        <f>SUMIF('Div 2 Res'!$B$7:$B$87,$B7,'Div 2 Res'!$E$7:$E$87)+SUMIF('Div 2 Res'!$F$7:$F$87,$B7,'Div 2 Res'!$C$7:$C$87)</f>
        <v>61</v>
      </c>
      <c r="I7" s="8">
        <f t="shared" si="0"/>
        <v>9</v>
      </c>
      <c r="J7" s="11">
        <f t="shared" si="1"/>
        <v>-24</v>
      </c>
      <c r="L7" s="9">
        <f t="shared" si="2"/>
        <v>8763730</v>
      </c>
    </row>
    <row r="8" spans="1:12" hidden="1">
      <c r="A8" s="8">
        <f>RANK(L8,$L$4:$L$10,0)+COUNTIF($L$3:L7,L8)</f>
        <v>3</v>
      </c>
      <c r="B8" s="20" t="s">
        <v>18</v>
      </c>
      <c r="C8" s="8">
        <f>COUNTIFS('Div 2 Res'!$B$7:$B$87,B8,'Div 2 Res'!$H$7:$H$87,"&gt;=0")+COUNTIFS('Div 2 Res'!$F$7:$F$87,B8,'Div 2 Res'!$I$7:$I$87,"&gt;=0")</f>
        <v>7</v>
      </c>
      <c r="D8" s="8">
        <f>COUNTIFS('Div 2 Res'!$B$7:$B$87,$B8,'Div 2 Res'!$H$7:$H$87,3)+COUNTIFS('Div 2 Res'!$F$7:$F$87,$B8,'Div 2 Res'!$I$7:$I$87,3)</f>
        <v>4</v>
      </c>
      <c r="E8" s="8">
        <f>COUNTIFS('Div 2 Res'!$B$7:$B$87,$B8,'Div 2 Res'!$H$7:$H$87,1)+COUNTIFS('Div 2 Res'!$F$7:$F$87,$B8,'Div 2 Res'!$I$7:$I$87,1)</f>
        <v>2</v>
      </c>
      <c r="F8" s="8">
        <f>COUNTIFS('Div 2 Res'!$B$7:$B$87,$B8,'Div 2 Res'!$H$7:$H$87,0)+COUNTIFS('Div 2 Res'!$F$7:$F$87,$B8,'Div 2 Res'!$I$7:$I$87,0)</f>
        <v>1</v>
      </c>
      <c r="G8" s="8">
        <f>SUMIF('Div 2 Res'!$B$7:$B$87,$B8,'Div 2 Res'!$C$7:$C$87)+SUMIF('Div 2 Res'!$F$7:$F$87,$B8,'Div 2 Res'!$E$7:$E$87)</f>
        <v>54</v>
      </c>
      <c r="H8" s="8">
        <f>SUMIF('Div 2 Res'!$B$7:$B$87,$B8,'Div 2 Res'!$E$7:$E$87)+SUMIF('Div 2 Res'!$F$7:$F$87,$B8,'Div 2 Res'!$C$7:$C$87)</f>
        <v>44</v>
      </c>
      <c r="I8" s="8">
        <f t="shared" si="0"/>
        <v>14</v>
      </c>
      <c r="J8" s="11">
        <f t="shared" si="1"/>
        <v>10</v>
      </c>
      <c r="L8" s="9">
        <f t="shared" si="2"/>
        <v>14105440</v>
      </c>
    </row>
    <row r="9" spans="1:12" hidden="1">
      <c r="A9" s="8">
        <f>RANK(L9,$L$4:$L$10,0)+COUNTIF($L$3:L8,L9)</f>
        <v>1</v>
      </c>
      <c r="B9" s="20" t="s">
        <v>20</v>
      </c>
      <c r="C9" s="8">
        <f>COUNTIFS('Div 2 Res'!$B$7:$B$87,B9,'Div 2 Res'!$H$7:$H$87,"&gt;=0")+COUNTIFS('Div 2 Res'!$F$7:$F$87,B9,'Div 2 Res'!$I$7:$I$87,"&gt;=0")</f>
        <v>8</v>
      </c>
      <c r="D9" s="8">
        <f>COUNTIFS('Div 2 Res'!$B$7:$B$87,$B9,'Div 2 Res'!$H$7:$H$87,3)+COUNTIFS('Div 2 Res'!$F$7:$F$87,$B9,'Div 2 Res'!$I$7:$I$87,3)</f>
        <v>5</v>
      </c>
      <c r="E9" s="8">
        <f>COUNTIFS('Div 2 Res'!$B$7:$B$87,$B9,'Div 2 Res'!$H$7:$H$87,1)+COUNTIFS('Div 2 Res'!$F$7:$F$87,$B9,'Div 2 Res'!$I$7:$I$87,1)</f>
        <v>2</v>
      </c>
      <c r="F9" s="8">
        <f>COUNTIFS('Div 2 Res'!$B$7:$B$87,$B9,'Div 2 Res'!$H$7:$H$87,0)+COUNTIFS('Div 2 Res'!$F$7:$F$87,$B9,'Div 2 Res'!$I$7:$I$87,0)</f>
        <v>1</v>
      </c>
      <c r="G9" s="8">
        <f>SUMIF('Div 2 Res'!$B$7:$B$87,$B9,'Div 2 Res'!$C$7:$C$87)+SUMIF('Div 2 Res'!$F$7:$F$87,$B9,'Div 2 Res'!$E$7:$E$87)</f>
        <v>68</v>
      </c>
      <c r="H9" s="8">
        <f>SUMIF('Div 2 Res'!$B$7:$B$87,$B9,'Div 2 Res'!$E$7:$E$87)+SUMIF('Div 2 Res'!$F$7:$F$87,$B9,'Div 2 Res'!$C$7:$C$87)</f>
        <v>44</v>
      </c>
      <c r="I9" s="8">
        <f t="shared" si="0"/>
        <v>17</v>
      </c>
      <c r="J9" s="11">
        <f t="shared" si="1"/>
        <v>24</v>
      </c>
      <c r="L9" s="9">
        <f t="shared" si="2"/>
        <v>17246850</v>
      </c>
    </row>
    <row r="10" spans="1:12" hidden="1">
      <c r="A10" s="8">
        <f>RANK(L10,$L$4:$L$10,0)+COUNTIF($L$3:L9,L10)</f>
        <v>4</v>
      </c>
      <c r="B10" s="20" t="s">
        <v>22</v>
      </c>
      <c r="C10" s="8">
        <f>COUNTIFS('Div 2 Res'!$B$7:$B$87,B10,'Div 2 Res'!$H$7:$H$87,"&gt;=0")+COUNTIFS('Div 2 Res'!$F$7:$F$87,B10,'Div 2 Res'!$I$7:$I$87,"&gt;=0")</f>
        <v>8</v>
      </c>
      <c r="D10" s="8">
        <f>COUNTIFS('Div 2 Res'!$B$7:$B$87,$B10,'Div 2 Res'!$H$7:$H$87,3)+COUNTIFS('Div 2 Res'!$F$7:$F$87,$B10,'Div 2 Res'!$I$7:$I$87,3)</f>
        <v>3</v>
      </c>
      <c r="E10" s="8">
        <f>COUNTIFS('Div 2 Res'!$B$7:$B$87,$B10,'Div 2 Res'!$H$7:$H$87,1)+COUNTIFS('Div 2 Res'!$F$7:$F$87,$B10,'Div 2 Res'!$I$7:$I$87,1)</f>
        <v>0</v>
      </c>
      <c r="F10" s="8">
        <f>COUNTIFS('Div 2 Res'!$B$7:$B$87,$B10,'Div 2 Res'!$H$7:$H$87,0)+COUNTIFS('Div 2 Res'!$F$7:$F$87,$B10,'Div 2 Res'!$I$7:$I$87,0)</f>
        <v>5</v>
      </c>
      <c r="G10" s="8">
        <f>SUMIF('Div 2 Res'!$B$7:$B$87,$B10,'Div 2 Res'!$C$7:$C$87)+SUMIF('Div 2 Res'!$F$7:$F$87,$B10,'Div 2 Res'!$E$7:$E$87)</f>
        <v>55</v>
      </c>
      <c r="H10" s="8">
        <f>SUMIF('Div 2 Res'!$B$7:$B$87,$B10,'Div 2 Res'!$E$7:$E$87)+SUMIF('Div 2 Res'!$F$7:$F$87,$B10,'Div 2 Res'!$C$7:$C$87)</f>
        <v>57</v>
      </c>
      <c r="I10" s="8">
        <f t="shared" si="0"/>
        <v>9</v>
      </c>
      <c r="J10" s="11">
        <f t="shared" si="1"/>
        <v>-2</v>
      </c>
      <c r="L10" s="9">
        <f t="shared" si="2"/>
        <v>8985530</v>
      </c>
    </row>
    <row r="11" spans="1:12" hidden="1">
      <c r="A11" s="12"/>
      <c r="B11" s="21"/>
      <c r="C11" s="12"/>
      <c r="D11" s="12"/>
      <c r="E11" s="12"/>
      <c r="F11" s="12"/>
      <c r="G11" s="12"/>
      <c r="H11" s="12"/>
      <c r="I11" s="12"/>
      <c r="J11" s="14"/>
    </row>
    <row r="12" spans="1:12" hidden="1">
      <c r="A12" s="12"/>
      <c r="B12" s="21"/>
      <c r="C12" s="12"/>
      <c r="D12" s="12"/>
      <c r="E12" s="12"/>
      <c r="F12" s="12"/>
      <c r="G12" s="12"/>
      <c r="H12" s="12"/>
      <c r="I12" s="12"/>
      <c r="J12" s="14"/>
    </row>
    <row r="13" spans="1:12" hidden="1">
      <c r="A13" s="12"/>
      <c r="B13" s="21"/>
      <c r="C13" s="12"/>
      <c r="D13" s="12"/>
      <c r="E13" s="12"/>
      <c r="F13" s="12"/>
      <c r="G13" s="12"/>
      <c r="H13" s="12"/>
      <c r="I13" s="12"/>
      <c r="J13" s="14"/>
    </row>
    <row r="14" spans="1:12" hidden="1"/>
    <row r="16" spans="1:12" ht="15">
      <c r="A16" s="17" t="s">
        <v>70</v>
      </c>
      <c r="B16" s="17"/>
    </row>
    <row r="17" spans="1:10" ht="15">
      <c r="A17" s="15" t="s">
        <v>58</v>
      </c>
      <c r="B17" s="15" t="s">
        <v>59</v>
      </c>
      <c r="C17" s="15" t="s">
        <v>60</v>
      </c>
      <c r="D17" s="15" t="s">
        <v>61</v>
      </c>
      <c r="E17" s="15" t="s">
        <v>62</v>
      </c>
      <c r="F17" s="15" t="s">
        <v>63</v>
      </c>
      <c r="G17" s="15" t="s">
        <v>64</v>
      </c>
      <c r="H17" s="15" t="s">
        <v>65</v>
      </c>
      <c r="I17" s="15" t="s">
        <v>66</v>
      </c>
      <c r="J17" s="15" t="s">
        <v>67</v>
      </c>
    </row>
    <row r="18" spans="1:10" ht="15">
      <c r="A18" s="16">
        <v>1</v>
      </c>
      <c r="B18" s="16" t="str">
        <f>VLOOKUP($A18,$A$3:$J$10,COLUMNS($B$18:B18)+1,FALSE)</f>
        <v>Fox &amp; Hounds</v>
      </c>
      <c r="C18" s="16">
        <f>VLOOKUP($A18,$A$3:$J$10,COLUMNS($B$18:C18)+1,FALSE)</f>
        <v>8</v>
      </c>
      <c r="D18" s="16">
        <f>VLOOKUP($A18,$A$3:$J$10,COLUMNS($B$18:D18)+1,FALSE)</f>
        <v>5</v>
      </c>
      <c r="E18" s="16">
        <f>VLOOKUP($A18,$A$3:$J$10,COLUMNS($B$18:E18)+1,FALSE)</f>
        <v>2</v>
      </c>
      <c r="F18" s="16">
        <f>VLOOKUP($A18,$A$3:$J$10,COLUMNS($B$18:F18)+1,FALSE)</f>
        <v>1</v>
      </c>
      <c r="G18" s="16">
        <f>VLOOKUP($A18,$A$3:$J$10,COLUMNS($B$18:G18)+1,FALSE)</f>
        <v>68</v>
      </c>
      <c r="H18" s="16">
        <f>VLOOKUP($A18,$A$3:$J$10,COLUMNS($B$18:H18)+1,FALSE)</f>
        <v>44</v>
      </c>
      <c r="I18" s="16">
        <f>VLOOKUP($A18,$A$3:$J$10,COLUMNS($B$18:I18)+1,FALSE)</f>
        <v>17</v>
      </c>
      <c r="J18" s="16">
        <f>VLOOKUP($A18,$A$3:$J$10,COLUMNS($B$18:J18)+1,FALSE)</f>
        <v>24</v>
      </c>
    </row>
    <row r="19" spans="1:10" ht="15">
      <c r="A19" s="16">
        <v>2</v>
      </c>
      <c r="B19" s="16" t="str">
        <f>VLOOKUP($A19,$A$3:$J$10,COLUMNS($B$18:B19)+1,FALSE)</f>
        <v>Orange Tree</v>
      </c>
      <c r="C19" s="16">
        <f>VLOOKUP($A19,$A$3:$J$10,COLUMNS($B$18:C19)+1,FALSE)</f>
        <v>8</v>
      </c>
      <c r="D19" s="16">
        <f>VLOOKUP($A19,$A$3:$J$10,COLUMNS($B$18:D19)+1,FALSE)</f>
        <v>4</v>
      </c>
      <c r="E19" s="16">
        <f>VLOOKUP($A19,$A$3:$J$10,COLUMNS($B$18:E19)+1,FALSE)</f>
        <v>2</v>
      </c>
      <c r="F19" s="16">
        <f>VLOOKUP($A19,$A$3:$J$10,COLUMNS($B$18:F19)+1,FALSE)</f>
        <v>2</v>
      </c>
      <c r="G19" s="16">
        <f>VLOOKUP($A19,$A$3:$J$10,COLUMNS($B$18:G19)+1,FALSE)</f>
        <v>63</v>
      </c>
      <c r="H19" s="16">
        <f>VLOOKUP($A19,$A$3:$J$10,COLUMNS($B$18:H19)+1,FALSE)</f>
        <v>49</v>
      </c>
      <c r="I19" s="16">
        <f>VLOOKUP($A19,$A$3:$J$10,COLUMNS($B$18:I19)+1,FALSE)</f>
        <v>14</v>
      </c>
      <c r="J19" s="16">
        <f>VLOOKUP($A19,$A$3:$J$10,COLUMNS($B$18:J19)+1,FALSE)</f>
        <v>14</v>
      </c>
    </row>
    <row r="20" spans="1:10" ht="15">
      <c r="A20" s="16">
        <v>3</v>
      </c>
      <c r="B20" s="16" t="str">
        <f>VLOOKUP($A20,$A$3:$J$10,COLUMNS($B$18:B20)+1,FALSE)</f>
        <v>Compasses B</v>
      </c>
      <c r="C20" s="16">
        <f>VLOOKUP($A20,$A$3:$J$10,COLUMNS($B$18:C20)+1,FALSE)</f>
        <v>7</v>
      </c>
      <c r="D20" s="16">
        <f>VLOOKUP($A20,$A$3:$J$10,COLUMNS($B$18:D20)+1,FALSE)</f>
        <v>4</v>
      </c>
      <c r="E20" s="16">
        <f>VLOOKUP($A20,$A$3:$J$10,COLUMNS($B$18:E20)+1,FALSE)</f>
        <v>2</v>
      </c>
      <c r="F20" s="16">
        <f>VLOOKUP($A20,$A$3:$J$10,COLUMNS($B$18:F20)+1,FALSE)</f>
        <v>1</v>
      </c>
      <c r="G20" s="16">
        <f>VLOOKUP($A20,$A$3:$J$10,COLUMNS($B$18:G20)+1,FALSE)</f>
        <v>54</v>
      </c>
      <c r="H20" s="16">
        <f>VLOOKUP($A20,$A$3:$J$10,COLUMNS($B$18:H20)+1,FALSE)</f>
        <v>44</v>
      </c>
      <c r="I20" s="16">
        <f>VLOOKUP($A20,$A$3:$J$10,COLUMNS($B$18:I20)+1,FALSE)</f>
        <v>14</v>
      </c>
      <c r="J20" s="16">
        <f>VLOOKUP($A20,$A$3:$J$10,COLUMNS($B$18:J20)+1,FALSE)</f>
        <v>10</v>
      </c>
    </row>
    <row r="21" spans="1:10" ht="15">
      <c r="A21" s="16">
        <v>4</v>
      </c>
      <c r="B21" s="16" t="str">
        <f>VLOOKUP($A21,$A$3:$J$10,COLUMNS($B$18:B21)+1,FALSE)</f>
        <v>Gardeners B</v>
      </c>
      <c r="C21" s="16">
        <f>VLOOKUP($A21,$A$3:$J$10,COLUMNS($B$18:C21)+1,FALSE)</f>
        <v>8</v>
      </c>
      <c r="D21" s="16">
        <f>VLOOKUP($A21,$A$3:$J$10,COLUMNS($B$18:D21)+1,FALSE)</f>
        <v>3</v>
      </c>
      <c r="E21" s="16">
        <f>VLOOKUP($A21,$A$3:$J$10,COLUMNS($B$18:E21)+1,FALSE)</f>
        <v>0</v>
      </c>
      <c r="F21" s="16">
        <f>VLOOKUP($A21,$A$3:$J$10,COLUMNS($B$18:F21)+1,FALSE)</f>
        <v>5</v>
      </c>
      <c r="G21" s="16">
        <f>VLOOKUP($A21,$A$3:$J$10,COLUMNS($B$18:G21)+1,FALSE)</f>
        <v>55</v>
      </c>
      <c r="H21" s="16">
        <f>VLOOKUP($A21,$A$3:$J$10,COLUMNS($B$18:H21)+1,FALSE)</f>
        <v>57</v>
      </c>
      <c r="I21" s="16">
        <f>VLOOKUP($A21,$A$3:$J$10,COLUMNS($B$18:I21)+1,FALSE)</f>
        <v>9</v>
      </c>
      <c r="J21" s="16">
        <f>VLOOKUP($A21,$A$3:$J$10,COLUMNS($B$18:J21)+1,FALSE)</f>
        <v>-2</v>
      </c>
    </row>
    <row r="22" spans="1:10" ht="15">
      <c r="A22" s="16">
        <v>5</v>
      </c>
      <c r="B22" s="16" t="str">
        <f>VLOOKUP($A22,$A$3:$J$10,COLUMNS($B$18:B22)+1,FALSE)</f>
        <v>White Bear</v>
      </c>
      <c r="C22" s="16">
        <f>VLOOKUP($A22,$A$3:$J$10,COLUMNS($B$18:C22)+1,FALSE)</f>
        <v>7</v>
      </c>
      <c r="D22" s="16">
        <f>VLOOKUP($A22,$A$3:$J$10,COLUMNS($B$18:D22)+1,FALSE)</f>
        <v>3</v>
      </c>
      <c r="E22" s="16">
        <f>VLOOKUP($A22,$A$3:$J$10,COLUMNS($B$18:E22)+1,FALSE)</f>
        <v>0</v>
      </c>
      <c r="F22" s="16">
        <f>VLOOKUP($A22,$A$3:$J$10,COLUMNS($B$18:F22)+1,FALSE)</f>
        <v>4</v>
      </c>
      <c r="G22" s="16">
        <f>VLOOKUP($A22,$A$3:$J$10,COLUMNS($B$18:G22)+1,FALSE)</f>
        <v>37</v>
      </c>
      <c r="H22" s="16">
        <f>VLOOKUP($A22,$A$3:$J$10,COLUMNS($B$18:H22)+1,FALSE)</f>
        <v>61</v>
      </c>
      <c r="I22" s="16">
        <f>VLOOKUP($A22,$A$3:$J$10,COLUMNS($B$18:I22)+1,FALSE)</f>
        <v>9</v>
      </c>
      <c r="J22" s="16">
        <f>VLOOKUP($A22,$A$3:$J$10,COLUMNS($B$18:J22)+1,FALSE)</f>
        <v>-24</v>
      </c>
    </row>
    <row r="23" spans="1:10" ht="15">
      <c r="A23" s="16">
        <v>6</v>
      </c>
      <c r="B23" s="16" t="str">
        <f>VLOOKUP($A23,$A$3:$J$10,COLUMNS($B$18:B23)+1,FALSE)</f>
        <v>Gardeners C</v>
      </c>
      <c r="C23" s="16">
        <f>VLOOKUP($A23,$A$3:$J$10,COLUMNS($B$18:C23)+1,FALSE)</f>
        <v>7</v>
      </c>
      <c r="D23" s="16">
        <f>VLOOKUP($A23,$A$3:$J$10,COLUMNS($B$18:D23)+1,FALSE)</f>
        <v>2</v>
      </c>
      <c r="E23" s="16">
        <f>VLOOKUP($A23,$A$3:$J$10,COLUMNS($B$18:E23)+1,FALSE)</f>
        <v>2</v>
      </c>
      <c r="F23" s="16">
        <f>VLOOKUP($A23,$A$3:$J$10,COLUMNS($B$18:F23)+1,FALSE)</f>
        <v>3</v>
      </c>
      <c r="G23" s="16">
        <f>VLOOKUP($A23,$A$3:$J$10,COLUMNS($B$18:G23)+1,FALSE)</f>
        <v>46</v>
      </c>
      <c r="H23" s="16">
        <f>VLOOKUP($A23,$A$3:$J$10,COLUMNS($B$18:H23)+1,FALSE)</f>
        <v>52</v>
      </c>
      <c r="I23" s="16">
        <f>VLOOKUP($A23,$A$3:$J$10,COLUMNS($B$18:I23)+1,FALSE)</f>
        <v>8</v>
      </c>
      <c r="J23" s="16">
        <f>VLOOKUP($A23,$A$3:$J$10,COLUMNS($B$18:J23)+1,FALSE)</f>
        <v>-6</v>
      </c>
    </row>
    <row r="24" spans="1:10" ht="15">
      <c r="A24" s="16">
        <v>7</v>
      </c>
      <c r="B24" s="16" t="str">
        <f>VLOOKUP($A24,$A$3:$J$10,COLUMNS($B$18:B24)+1,FALSE)</f>
        <v>Sir Evelyn Wood</v>
      </c>
      <c r="C24" s="16">
        <f>VLOOKUP($A24,$A$3:$J$10,COLUMNS($B$18:C24)+1,FALSE)</f>
        <v>7</v>
      </c>
      <c r="D24" s="16">
        <f>VLOOKUP($A24,$A$3:$J$10,COLUMNS($B$18:D24)+1,FALSE)</f>
        <v>0</v>
      </c>
      <c r="E24" s="16">
        <f>VLOOKUP($A24,$A$3:$J$10,COLUMNS($B$18:E24)+1,FALSE)</f>
        <v>2</v>
      </c>
      <c r="F24" s="16">
        <f>VLOOKUP($A24,$A$3:$J$10,COLUMNS($B$18:F24)+1,FALSE)</f>
        <v>5</v>
      </c>
      <c r="G24" s="16">
        <f>VLOOKUP($A24,$A$3:$J$10,COLUMNS($B$18:G24)+1,FALSE)</f>
        <v>41</v>
      </c>
      <c r="H24" s="16">
        <f>VLOOKUP($A24,$A$3:$J$10,COLUMNS($B$18:H24)+1,FALSE)</f>
        <v>57</v>
      </c>
      <c r="I24" s="16">
        <f>VLOOKUP($A24,$A$3:$J$10,COLUMNS($B$18:I24)+1,FALSE)</f>
        <v>2</v>
      </c>
      <c r="J24" s="16">
        <f>VLOOKUP($A24,$A$3:$J$10,COLUMNS($B$18:J24)+1,FALSE)</f>
        <v>-16</v>
      </c>
    </row>
  </sheetData>
  <sheetProtection password="D2DF" sheet="1" objects="1" scenarios="1" selectLockedCell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L27"/>
  <sheetViews>
    <sheetView topLeftCell="A15" workbookViewId="0">
      <selection activeCell="A15" sqref="A15"/>
    </sheetView>
  </sheetViews>
  <sheetFormatPr defaultRowHeight="12.75"/>
  <cols>
    <col min="1" max="1" width="9.140625" style="9"/>
    <col min="2" max="2" width="16.42578125" style="9" bestFit="1" customWidth="1"/>
    <col min="3" max="11" width="9.140625" style="9"/>
    <col min="12" max="12" width="15" style="9" bestFit="1" customWidth="1"/>
    <col min="13" max="16384" width="9.140625" style="9"/>
  </cols>
  <sheetData>
    <row r="1" spans="1:12" hidden="1"/>
    <row r="2" spans="1:12" hidden="1"/>
    <row r="3" spans="1:12" hidden="1">
      <c r="A3" s="8" t="s">
        <v>58</v>
      </c>
      <c r="B3" s="8" t="s">
        <v>59</v>
      </c>
      <c r="C3" s="8" t="s">
        <v>60</v>
      </c>
      <c r="D3" s="8" t="s">
        <v>61</v>
      </c>
      <c r="E3" s="8" t="s">
        <v>62</v>
      </c>
      <c r="F3" s="8" t="s">
        <v>63</v>
      </c>
      <c r="G3" s="8" t="s">
        <v>64</v>
      </c>
      <c r="H3" s="8" t="s">
        <v>65</v>
      </c>
      <c r="I3" s="8" t="s">
        <v>66</v>
      </c>
      <c r="J3" s="8" t="s">
        <v>67</v>
      </c>
      <c r="L3" s="9" t="s">
        <v>68</v>
      </c>
    </row>
    <row r="4" spans="1:12" hidden="1">
      <c r="A4" s="8">
        <f>RANK(L4,$L$4:$L$12,0)+COUNTIF($L$3:L3,L4)</f>
        <v>2</v>
      </c>
      <c r="B4" s="20" t="s">
        <v>27</v>
      </c>
      <c r="C4" s="8">
        <f>COUNTIFS('Div 3 Res'!$B$7:$B$87,B4,'Div 3 Res'!$H$7:$H$87,"&gt;=0")+COUNTIFS('Div 3 Res'!$F$7:$F$87,B4,'Div 3 Res'!$I$7:$I$87,"&gt;=0")</f>
        <v>12</v>
      </c>
      <c r="D4" s="8">
        <f>COUNTIFS('Div 3 Res'!$B$7:$B$113,$B4,'Div 3 Res'!$H$7:$H$113,3)+COUNTIFS('Div 3 Res'!$F$7:$F$113,$B4,'Div 3 Res'!$I$7:$I$113,3)</f>
        <v>6</v>
      </c>
      <c r="E4" s="8">
        <f>COUNTIFS('Div 3 Res'!$B$7:$B$113,$B4,'Div 3 Res'!$H$7:$H$113,1)+COUNTIFS('Div 3 Res'!$F$7:$F$113,$B4,'Div 3 Res'!$I$7:$I$113,1)</f>
        <v>3</v>
      </c>
      <c r="F4" s="8">
        <f>COUNTIFS('Div 3 Res'!$B$7:$B$113,$B4,'Div 3 Res'!$H$7:$H$113,0)+COUNTIFS('Div 3 Res'!$F$7:$F$113,$B4,'Div 3 Res'!$I$7:$I$113,0)</f>
        <v>3</v>
      </c>
      <c r="G4" s="8">
        <f>SUMIF('Div 3 Res'!$B$7:$B$113,$B4,'Div 3 Res'!$C$7:$C$113)+SUMIF('Div 3 Res'!$F$7:$F$113,$B4,'Div 3 Res'!$E$7:$E$113)</f>
        <v>96</v>
      </c>
      <c r="H4" s="8">
        <f>SUMIF('Div 3 Res'!$B$7:$B$113,$B4,'Div 3 Res'!$E$7:$E$113)+SUMIF('Div 3 Res'!$F$7:$F$113,$B4,'Div 3 Res'!$C$7:$C$113)</f>
        <v>72</v>
      </c>
      <c r="I4" s="8">
        <f>SUM(D4*3)+(E4*1)</f>
        <v>21</v>
      </c>
      <c r="J4" s="11">
        <f>G4-H4</f>
        <v>24</v>
      </c>
      <c r="L4" s="9">
        <f>SUM(I4*1000000+J4*10000+G4*100+D4*10)</f>
        <v>21249660</v>
      </c>
    </row>
    <row r="5" spans="1:12" hidden="1">
      <c r="A5" s="8">
        <f>RANK(L5,$L$4:$L$12,0)+COUNTIF($L$3:L4,L5)</f>
        <v>5</v>
      </c>
      <c r="B5" s="20" t="s">
        <v>29</v>
      </c>
      <c r="C5" s="8">
        <f>COUNTIFS('Div 3 Res'!$B$7:$B$87,B5,'Div 3 Res'!$H$7:$H$87,"&gt;=0")+COUNTIFS('Div 3 Res'!$F$7:$F$87,B5,'Div 3 Res'!$I$7:$I$87,"&gt;=0")</f>
        <v>12</v>
      </c>
      <c r="D5" s="8">
        <f>COUNTIFS('Div 3 Res'!$B$7:$B$113,$B5,'Div 3 Res'!$H$7:$H$113,3)+COUNTIFS('Div 3 Res'!$F$7:$F$113,$B5,'Div 3 Res'!$I$7:$I$113,3)</f>
        <v>6</v>
      </c>
      <c r="E5" s="8">
        <f>COUNTIFS('Div 3 Res'!$B$7:$B$113,$B5,'Div 3 Res'!$H$7:$H$113,1)+COUNTIFS('Div 3 Res'!$F$7:$F$113,$B5,'Div 3 Res'!$I$7:$I$113,1)</f>
        <v>2</v>
      </c>
      <c r="F5" s="8">
        <f>COUNTIFS('Div 3 Res'!$B$7:$B$113,$B5,'Div 3 Res'!$H$7:$H$113,0)+COUNTIFS('Div 3 Res'!$F$7:$F$113,$B5,'Div 3 Res'!$I$7:$I$113,0)</f>
        <v>4</v>
      </c>
      <c r="G5" s="8">
        <f>SUMIF('Div 3 Res'!$B$7:$B$113,$B5,'Div 3 Res'!$C$7:$C$113)+SUMIF('Div 3 Res'!$F$7:$F$113,$B5,'Div 3 Res'!$E$7:$E$113)</f>
        <v>86</v>
      </c>
      <c r="H5" s="8">
        <f>SUMIF('Div 3 Res'!$B$7:$B$113,$B5,'Div 3 Res'!$E$7:$E$113)+SUMIF('Div 3 Res'!$F$7:$F$113,$B5,'Div 3 Res'!$C$7:$C$113)</f>
        <v>82</v>
      </c>
      <c r="I5" s="8">
        <f>SUM(D5*3)+(E5*1)-1</f>
        <v>19</v>
      </c>
      <c r="J5" s="11">
        <f t="shared" ref="J5:J12" si="0">G5-H5</f>
        <v>4</v>
      </c>
      <c r="L5" s="9">
        <f t="shared" ref="L5:L12" si="1">SUM(I5*1000000+J5*10000+G5*100+D5*10)</f>
        <v>19048660</v>
      </c>
    </row>
    <row r="6" spans="1:12" hidden="1">
      <c r="A6" s="8">
        <f>RANK(L6,$L$4:$L$12,0)+COUNTIF($L$3:L5,L6)</f>
        <v>8</v>
      </c>
      <c r="B6" s="20" t="s">
        <v>31</v>
      </c>
      <c r="C6" s="8">
        <f>COUNTIFS('Div 3 Res'!$B$7:$B$87,B6,'Div 3 Res'!$H$7:$H$87,"&gt;=0")+COUNTIFS('Div 3 Res'!$F$7:$F$87,B6,'Div 3 Res'!$I$7:$I$87,"&gt;=0")</f>
        <v>11</v>
      </c>
      <c r="D6" s="8">
        <f>COUNTIFS('Div 3 Res'!$B$7:$B$113,$B6,'Div 3 Res'!$H$7:$H$113,3)+COUNTIFS('Div 3 Res'!$F$7:$F$113,$B6,'Div 3 Res'!$I$7:$I$113,3)</f>
        <v>2</v>
      </c>
      <c r="E6" s="8">
        <f>COUNTIFS('Div 3 Res'!$B$7:$B$113,$B6,'Div 3 Res'!$H$7:$H$113,1)+COUNTIFS('Div 3 Res'!$F$7:$F$113,$B6,'Div 3 Res'!$I$7:$I$113,1)</f>
        <v>1</v>
      </c>
      <c r="F6" s="8">
        <f>COUNTIFS('Div 3 Res'!$B$7:$B$113,$B6,'Div 3 Res'!$H$7:$H$113,0)+COUNTIFS('Div 3 Res'!$F$7:$F$113,$B6,'Div 3 Res'!$I$7:$I$113,0)</f>
        <v>8</v>
      </c>
      <c r="G6" s="8">
        <f>SUMIF('Div 3 Res'!$B$7:$B$113,$B6,'Div 3 Res'!$C$7:$C$113)+SUMIF('Div 3 Res'!$F$7:$F$113,$B6,'Div 3 Res'!$E$7:$E$113)</f>
        <v>57</v>
      </c>
      <c r="H6" s="8">
        <f>SUMIF('Div 3 Res'!$B$7:$B$113,$B6,'Div 3 Res'!$E$7:$E$113)+SUMIF('Div 3 Res'!$F$7:$F$113,$B6,'Div 3 Res'!$C$7:$C$113)</f>
        <v>97</v>
      </c>
      <c r="I6" s="8">
        <f t="shared" ref="I6:I12" si="2">SUM(D6*3)+(E6*1)</f>
        <v>7</v>
      </c>
      <c r="J6" s="11">
        <f t="shared" si="0"/>
        <v>-40</v>
      </c>
      <c r="L6" s="9">
        <f t="shared" si="1"/>
        <v>6605720</v>
      </c>
    </row>
    <row r="7" spans="1:12" hidden="1">
      <c r="A7" s="8">
        <f>RANK(L7,$L$4:$L$12,0)+COUNTIF($L$3:L6,L7)</f>
        <v>6</v>
      </c>
      <c r="B7" s="20" t="s">
        <v>30</v>
      </c>
      <c r="C7" s="8">
        <f>COUNTIFS('Div 3 Res'!$B$7:$B$87,B7,'Div 3 Res'!$H$7:$H$87,"&gt;=0")+COUNTIFS('Div 3 Res'!$F$7:$F$87,B7,'Div 3 Res'!$I$7:$I$87,"&gt;=0")</f>
        <v>12</v>
      </c>
      <c r="D7" s="8">
        <f>COUNTIFS('Div 3 Res'!$B$7:$B$113,$B7,'Div 3 Res'!$H$7:$H$113,3)+COUNTIFS('Div 3 Res'!$F$7:$F$113,$B7,'Div 3 Res'!$I$7:$I$113,3)</f>
        <v>5</v>
      </c>
      <c r="E7" s="8">
        <f>COUNTIFS('Div 3 Res'!$B$7:$B$113,$B7,'Div 3 Res'!$H$7:$H$113,1)+COUNTIFS('Div 3 Res'!$F$7:$F$113,$B7,'Div 3 Res'!$I$7:$I$113,1)</f>
        <v>1</v>
      </c>
      <c r="F7" s="8">
        <f>COUNTIFS('Div 3 Res'!$B$7:$B$113,$B7,'Div 3 Res'!$H$7:$H$113,0)+COUNTIFS('Div 3 Res'!$F$7:$F$113,$B7,'Div 3 Res'!$I$7:$I$113,0)</f>
        <v>6</v>
      </c>
      <c r="G7" s="8">
        <f>SUMIF('Div 3 Res'!$B$7:$B$113,$B7,'Div 3 Res'!$C$7:$C$113)+SUMIF('Div 3 Res'!$F$7:$F$113,$B7,'Div 3 Res'!$E$7:$E$113)</f>
        <v>82</v>
      </c>
      <c r="H7" s="8">
        <f>SUMIF('Div 3 Res'!$B$7:$B$113,$B7,'Div 3 Res'!$E$7:$E$113)+SUMIF('Div 3 Res'!$F$7:$F$113,$B7,'Div 3 Res'!$C$7:$C$113)</f>
        <v>86</v>
      </c>
      <c r="I7" s="8">
        <f t="shared" si="2"/>
        <v>16</v>
      </c>
      <c r="J7" s="11">
        <f t="shared" si="0"/>
        <v>-4</v>
      </c>
      <c r="L7" s="9">
        <f t="shared" si="1"/>
        <v>15968250</v>
      </c>
    </row>
    <row r="8" spans="1:12" hidden="1">
      <c r="A8" s="8">
        <f>RANK(L8,$L$4:$L$12,0)+COUNTIF($L$3:L7,L8)</f>
        <v>3</v>
      </c>
      <c r="B8" s="20" t="s">
        <v>24</v>
      </c>
      <c r="C8" s="8">
        <f>COUNTIFS('Div 3 Res'!$B$7:$B$87,B8,'Div 3 Res'!$H$7:$H$87,"&gt;=0")+COUNTIFS('Div 3 Res'!$F$7:$F$87,B8,'Div 3 Res'!$I$7:$I$87,"&gt;=0")</f>
        <v>12</v>
      </c>
      <c r="D8" s="8">
        <f>COUNTIFS('Div 3 Res'!$B$7:$B$113,$B8,'Div 3 Res'!$H$7:$H$113,3)+COUNTIFS('Div 3 Res'!$F$7:$F$113,$B8,'Div 3 Res'!$I$7:$I$113,3)</f>
        <v>6</v>
      </c>
      <c r="E8" s="8">
        <f>COUNTIFS('Div 3 Res'!$B$7:$B$113,$B8,'Div 3 Res'!$H$7:$H$113,1)+COUNTIFS('Div 3 Res'!$F$7:$F$113,$B8,'Div 3 Res'!$I$7:$I$113,1)</f>
        <v>2</v>
      </c>
      <c r="F8" s="8">
        <f>COUNTIFS('Div 3 Res'!$B$7:$B$113,$B8,'Div 3 Res'!$H$7:$H$113,0)+COUNTIFS('Div 3 Res'!$F$7:$F$113,$B8,'Div 3 Res'!$I$7:$I$113,0)</f>
        <v>4</v>
      </c>
      <c r="G8" s="8">
        <f>SUMIF('Div 3 Res'!$B$7:$B$113,$B8,'Div 3 Res'!$C$7:$C$113)+SUMIF('Div 3 Res'!$F$7:$F$113,$B8,'Div 3 Res'!$E$7:$E$113)</f>
        <v>95</v>
      </c>
      <c r="H8" s="8">
        <f>SUMIF('Div 3 Res'!$B$7:$B$113,$B8,'Div 3 Res'!$E$7:$E$113)+SUMIF('Div 3 Res'!$F$7:$F$113,$B8,'Div 3 Res'!$C$7:$C$113)</f>
        <v>73</v>
      </c>
      <c r="I8" s="8">
        <f t="shared" si="2"/>
        <v>20</v>
      </c>
      <c r="J8" s="11">
        <f t="shared" si="0"/>
        <v>22</v>
      </c>
      <c r="L8" s="9">
        <f t="shared" si="1"/>
        <v>20229560</v>
      </c>
    </row>
    <row r="9" spans="1:12" hidden="1">
      <c r="A9" s="8">
        <f>RANK(L9,$L$4:$L$12,0)+COUNTIF($L$3:L8,L9)</f>
        <v>1</v>
      </c>
      <c r="B9" s="20" t="s">
        <v>25</v>
      </c>
      <c r="C9" s="8">
        <f>COUNTIFS('Div 3 Res'!$B$7:$B$87,B9,'Div 3 Res'!$H$7:$H$87,"&gt;=0")+COUNTIFS('Div 3 Res'!$F$7:$F$87,B9,'Div 3 Res'!$I$7:$I$87,"&gt;=0")</f>
        <v>11</v>
      </c>
      <c r="D9" s="8">
        <f>COUNTIFS('Div 3 Res'!$B$7:$B$113,$B9,'Div 3 Res'!$H$7:$H$113,3)+COUNTIFS('Div 3 Res'!$F$7:$F$113,$B9,'Div 3 Res'!$I$7:$I$113,3)</f>
        <v>9</v>
      </c>
      <c r="E9" s="8">
        <f>COUNTIFS('Div 3 Res'!$B$7:$B$113,$B9,'Div 3 Res'!$H$7:$H$113,1)+COUNTIFS('Div 3 Res'!$F$7:$F$113,$B9,'Div 3 Res'!$I$7:$I$113,1)</f>
        <v>0</v>
      </c>
      <c r="F9" s="8">
        <f>COUNTIFS('Div 3 Res'!$B$7:$B$113,$B9,'Div 3 Res'!$H$7:$H$113,0)+COUNTIFS('Div 3 Res'!$F$7:$F$113,$B9,'Div 3 Res'!$I$7:$I$113,0)</f>
        <v>2</v>
      </c>
      <c r="G9" s="8">
        <f>SUMIF('Div 3 Res'!$B$7:$B$113,$B9,'Div 3 Res'!$C$7:$C$113)+SUMIF('Div 3 Res'!$F$7:$F$113,$B9,'Div 3 Res'!$E$7:$E$113)</f>
        <v>97</v>
      </c>
      <c r="H9" s="8">
        <f>SUMIF('Div 3 Res'!$B$7:$B$113,$B9,'Div 3 Res'!$E$7:$E$113)+SUMIF('Div 3 Res'!$F$7:$F$113,$B9,'Div 3 Res'!$C$7:$C$113)</f>
        <v>57</v>
      </c>
      <c r="I9" s="8">
        <f t="shared" si="2"/>
        <v>27</v>
      </c>
      <c r="J9" s="11">
        <f t="shared" si="0"/>
        <v>40</v>
      </c>
      <c r="L9" s="9">
        <f t="shared" si="1"/>
        <v>27409790</v>
      </c>
    </row>
    <row r="10" spans="1:12" hidden="1">
      <c r="A10" s="8">
        <f>RANK(L10,$L$4:$L$12,0)+COUNTIF($L$3:L9,L10)</f>
        <v>9</v>
      </c>
      <c r="B10" s="20" t="s">
        <v>32</v>
      </c>
      <c r="C10" s="8">
        <f>COUNTIFS('Div 3 Res'!$B$7:$B$87,B10,'Div 3 Res'!$H$7:$H$87,"&gt;=0")+COUNTIFS('Div 3 Res'!$F$7:$F$87,B10,'Div 3 Res'!$I$7:$I$87,"&gt;=0")</f>
        <v>11</v>
      </c>
      <c r="D10" s="8">
        <f>COUNTIFS('Div 3 Res'!$B$7:$B$113,$B10,'Div 3 Res'!$H$7:$H$113,3)+COUNTIFS('Div 3 Res'!$F$7:$F$113,$B10,'Div 3 Res'!$I$7:$I$113,3)</f>
        <v>0</v>
      </c>
      <c r="E10" s="8">
        <f>COUNTIFS('Div 3 Res'!$B$7:$B$113,$B10,'Div 3 Res'!$H$7:$H$113,1)+COUNTIFS('Div 3 Res'!$F$7:$F$113,$B10,'Div 3 Res'!$I$7:$I$113,1)</f>
        <v>0</v>
      </c>
      <c r="F10" s="8">
        <f>COUNTIFS('Div 3 Res'!$B$7:$B$113,$B10,'Div 3 Res'!$H$7:$H$113,0)+COUNTIFS('Div 3 Res'!$F$7:$F$113,$B10,'Div 3 Res'!$I$7:$I$113,0)</f>
        <v>11</v>
      </c>
      <c r="G10" s="8">
        <f>SUMIF('Div 3 Res'!$B$7:$B$113,$B10,'Div 3 Res'!$C$7:$C$113)+SUMIF('Div 3 Res'!$F$7:$F$113,$B10,'Div 3 Res'!$E$7:$E$113)</f>
        <v>47</v>
      </c>
      <c r="H10" s="8">
        <f>SUMIF('Div 3 Res'!$B$7:$B$113,$B10,'Div 3 Res'!$E$7:$E$113)+SUMIF('Div 3 Res'!$F$7:$F$113,$B10,'Div 3 Res'!$C$7:$C$113)</f>
        <v>107</v>
      </c>
      <c r="I10" s="8">
        <f t="shared" si="2"/>
        <v>0</v>
      </c>
      <c r="J10" s="11">
        <f t="shared" si="0"/>
        <v>-60</v>
      </c>
      <c r="L10" s="9">
        <f t="shared" ref="L10:L11" si="3">SUM(I10*1000000+J10*10000+G10*100+D10*10)</f>
        <v>-595300</v>
      </c>
    </row>
    <row r="11" spans="1:12" hidden="1">
      <c r="A11" s="8">
        <f>RANK(L11,$L$4:$L$12,0)+COUNTIF($L$3:L10,L11)</f>
        <v>4</v>
      </c>
      <c r="B11" s="20" t="s">
        <v>26</v>
      </c>
      <c r="C11" s="8">
        <f>COUNTIFS('Div 3 Res'!$B$7:$B$87,B11,'Div 3 Res'!$H$7:$H$87,"&gt;=0")+COUNTIFS('Div 3 Res'!$F$7:$F$87,B11,'Div 3 Res'!$I$7:$I$87,"&gt;=0")</f>
        <v>10</v>
      </c>
      <c r="D11" s="8">
        <f>COUNTIFS('Div 3 Res'!$B$7:$B$113,$B11,'Div 3 Res'!$H$7:$H$113,3)+COUNTIFS('Div 3 Res'!$F$7:$F$113,$B11,'Div 3 Res'!$I$7:$I$113,3)</f>
        <v>6</v>
      </c>
      <c r="E11" s="8">
        <f>COUNTIFS('Div 3 Res'!$B$7:$B$113,$B11,'Div 3 Res'!$H$7:$H$113,1)+COUNTIFS('Div 3 Res'!$F$7:$F$113,$B11,'Div 3 Res'!$I$7:$I$113,1)</f>
        <v>2</v>
      </c>
      <c r="F11" s="8">
        <f>COUNTIFS('Div 3 Res'!$B$7:$B$113,$B11,'Div 3 Res'!$H$7:$H$113,0)+COUNTIFS('Div 3 Res'!$F$7:$F$113,$B11,'Div 3 Res'!$I$7:$I$113,0)</f>
        <v>2</v>
      </c>
      <c r="G11" s="8">
        <f>SUMIF('Div 3 Res'!$B$7:$B$113,$B11,'Div 3 Res'!$C$7:$C$113)+SUMIF('Div 3 Res'!$F$7:$F$113,$B11,'Div 3 Res'!$E$7:$E$113)</f>
        <v>79</v>
      </c>
      <c r="H11" s="8">
        <f>SUMIF('Div 3 Res'!$B$7:$B$113,$B11,'Div 3 Res'!$E$7:$E$113)+SUMIF('Div 3 Res'!$F$7:$F$113,$B11,'Div 3 Res'!$C$7:$C$113)</f>
        <v>61</v>
      </c>
      <c r="I11" s="8">
        <f t="shared" si="2"/>
        <v>20</v>
      </c>
      <c r="J11" s="11">
        <f t="shared" si="0"/>
        <v>18</v>
      </c>
      <c r="L11" s="9">
        <f t="shared" si="3"/>
        <v>20187960</v>
      </c>
    </row>
    <row r="12" spans="1:12" hidden="1">
      <c r="A12" s="8">
        <f>RANK(L12,$L$4:$L$12,0)+COUNTIF($L$3:L9,L12)</f>
        <v>7</v>
      </c>
      <c r="B12" s="20" t="s">
        <v>28</v>
      </c>
      <c r="C12" s="8">
        <f>COUNTIFS('Div 3 Res'!$B$7:$B$87,B12,'Div 3 Res'!$H$7:$H$87,"&gt;=0")+COUNTIFS('Div 3 Res'!$F$7:$F$87,B12,'Div 3 Res'!$I$7:$I$87,"&gt;=0")</f>
        <v>11</v>
      </c>
      <c r="D12" s="8">
        <f>COUNTIFS('Div 3 Res'!$B$7:$B$113,$B12,'Div 3 Res'!$H$7:$H$113,3)+COUNTIFS('Div 3 Res'!$F$7:$F$113,$B12,'Div 3 Res'!$I$7:$I$113,3)</f>
        <v>4</v>
      </c>
      <c r="E12" s="8">
        <f>COUNTIFS('Div 3 Res'!$B$7:$B$113,$B12,'Div 3 Res'!$H$7:$H$113,1)+COUNTIFS('Div 3 Res'!$F$7:$F$113,$B12,'Div 3 Res'!$I$7:$I$113,1)</f>
        <v>3</v>
      </c>
      <c r="F12" s="8">
        <f>COUNTIFS('Div 3 Res'!$B$7:$B$113,$B12,'Div 3 Res'!$H$7:$H$113,0)+COUNTIFS('Div 3 Res'!$F$7:$F$113,$B12,'Div 3 Res'!$I$7:$I$113,0)</f>
        <v>4</v>
      </c>
      <c r="G12" s="8">
        <f>SUMIF('Div 3 Res'!$B$7:$B$113,$B12,'Div 3 Res'!$C$7:$C$113)+SUMIF('Div 3 Res'!$F$7:$F$113,$B12,'Div 3 Res'!$E$7:$E$113)</f>
        <v>75</v>
      </c>
      <c r="H12" s="8">
        <f>SUMIF('Div 3 Res'!$B$7:$B$113,$B12,'Div 3 Res'!$E$7:$E$113)+SUMIF('Div 3 Res'!$F$7:$F$113,$B12,'Div 3 Res'!$C$7:$C$113)</f>
        <v>79</v>
      </c>
      <c r="I12" s="8">
        <f t="shared" si="2"/>
        <v>15</v>
      </c>
      <c r="J12" s="11">
        <f t="shared" si="0"/>
        <v>-4</v>
      </c>
      <c r="L12" s="9">
        <f t="shared" si="1"/>
        <v>14967540</v>
      </c>
    </row>
    <row r="13" spans="1:12" hidden="1">
      <c r="A13" s="12"/>
      <c r="B13" s="21"/>
      <c r="C13" s="12"/>
      <c r="D13" s="12"/>
      <c r="E13" s="12"/>
      <c r="F13" s="12"/>
      <c r="G13" s="12"/>
      <c r="H13" s="12"/>
      <c r="I13" s="12"/>
      <c r="J13" s="14"/>
    </row>
    <row r="14" spans="1:12" hidden="1"/>
    <row r="16" spans="1:12" ht="15">
      <c r="A16" s="17" t="s">
        <v>71</v>
      </c>
      <c r="B16" s="17"/>
    </row>
    <row r="17" spans="1:10" ht="15">
      <c r="A17" s="15" t="s">
        <v>58</v>
      </c>
      <c r="B17" s="15" t="s">
        <v>59</v>
      </c>
      <c r="C17" s="15" t="s">
        <v>60</v>
      </c>
      <c r="D17" s="15" t="s">
        <v>61</v>
      </c>
      <c r="E17" s="15" t="s">
        <v>62</v>
      </c>
      <c r="F17" s="15" t="s">
        <v>63</v>
      </c>
      <c r="G17" s="15" t="s">
        <v>64</v>
      </c>
      <c r="H17" s="15" t="s">
        <v>65</v>
      </c>
      <c r="I17" s="15" t="s">
        <v>66</v>
      </c>
      <c r="J17" s="15" t="s">
        <v>67</v>
      </c>
    </row>
    <row r="18" spans="1:10" ht="15">
      <c r="A18" s="16">
        <v>1</v>
      </c>
      <c r="B18" s="16" t="str">
        <f>VLOOKUP($A18,$A$3:$J$12,COLUMNS($B$18:B18)+1,FALSE)</f>
        <v>Kings Arms</v>
      </c>
      <c r="C18" s="16">
        <f>VLOOKUP($A18,$A$3:$J$12,COLUMNS($B$18:C18)+1,FALSE)</f>
        <v>11</v>
      </c>
      <c r="D18" s="16">
        <f>VLOOKUP($A18,$A$3:$J$12,COLUMNS($B$18:D18)+1,FALSE)</f>
        <v>9</v>
      </c>
      <c r="E18" s="16">
        <f>VLOOKUP($A18,$A$3:$J$12,COLUMNS($B$18:E18)+1,FALSE)</f>
        <v>0</v>
      </c>
      <c r="F18" s="16">
        <f>VLOOKUP($A18,$A$3:$J$12,COLUMNS($B$18:F18)+1,FALSE)</f>
        <v>2</v>
      </c>
      <c r="G18" s="16">
        <f>VLOOKUP($A18,$A$3:$J$12,COLUMNS($B$18:G18)+1,FALSE)</f>
        <v>97</v>
      </c>
      <c r="H18" s="16">
        <f>VLOOKUP($A18,$A$3:$J$12,COLUMNS($B$18:H18)+1,FALSE)</f>
        <v>57</v>
      </c>
      <c r="I18" s="16">
        <f>VLOOKUP($A18,$A$3:$J$12,COLUMNS($B$18:I18)+1,FALSE)</f>
        <v>27</v>
      </c>
      <c r="J18" s="16">
        <f>VLOOKUP($A18,$A$3:$J$12,COLUMNS($B$18:J18)+1,FALSE)</f>
        <v>40</v>
      </c>
    </row>
    <row r="19" spans="1:10" ht="15">
      <c r="A19" s="16">
        <v>2</v>
      </c>
      <c r="B19" s="16" t="str">
        <f>VLOOKUP($A19,$A$3:$J$12,COLUMNS($B$18:B19)+1,FALSE)</f>
        <v>Globe</v>
      </c>
      <c r="C19" s="16">
        <f>VLOOKUP($A19,$A$3:$J$12,COLUMNS($B$18:C19)+1,FALSE)</f>
        <v>12</v>
      </c>
      <c r="D19" s="16">
        <f>VLOOKUP($A19,$A$3:$J$12,COLUMNS($B$18:D19)+1,FALSE)</f>
        <v>6</v>
      </c>
      <c r="E19" s="16">
        <f>VLOOKUP($A19,$A$3:$J$12,COLUMNS($B$18:E19)+1,FALSE)</f>
        <v>3</v>
      </c>
      <c r="F19" s="16">
        <f>VLOOKUP($A19,$A$3:$J$12,COLUMNS($B$18:F19)+1,FALSE)</f>
        <v>3</v>
      </c>
      <c r="G19" s="16">
        <f>VLOOKUP($A19,$A$3:$J$12,COLUMNS($B$18:G19)+1,FALSE)</f>
        <v>96</v>
      </c>
      <c r="H19" s="16">
        <f>VLOOKUP($A19,$A$3:$J$12,COLUMNS($B$18:H19)+1,FALSE)</f>
        <v>72</v>
      </c>
      <c r="I19" s="16">
        <f>VLOOKUP($A19,$A$3:$J$12,COLUMNS($B$18:I19)+1,FALSE)</f>
        <v>21</v>
      </c>
      <c r="J19" s="16">
        <f>VLOOKUP($A19,$A$3:$J$12,COLUMNS($B$18:J19)+1,FALSE)</f>
        <v>24</v>
      </c>
    </row>
    <row r="20" spans="1:10" ht="15">
      <c r="A20" s="16">
        <v>3</v>
      </c>
      <c r="B20" s="16" t="str">
        <f>VLOOKUP($A20,$A$3:$J$12,COLUMNS($B$18:B20)+1,FALSE)</f>
        <v>Q Ball 'A'</v>
      </c>
      <c r="C20" s="16">
        <f>VLOOKUP($A20,$A$3:$J$12,COLUMNS($B$18:C20)+1,FALSE)</f>
        <v>12</v>
      </c>
      <c r="D20" s="16">
        <f>VLOOKUP($A20,$A$3:$J$12,COLUMNS($B$18:D20)+1,FALSE)</f>
        <v>6</v>
      </c>
      <c r="E20" s="16">
        <f>VLOOKUP($A20,$A$3:$J$12,COLUMNS($B$18:E20)+1,FALSE)</f>
        <v>2</v>
      </c>
      <c r="F20" s="16">
        <f>VLOOKUP($A20,$A$3:$J$12,COLUMNS($B$18:F20)+1,FALSE)</f>
        <v>4</v>
      </c>
      <c r="G20" s="16">
        <f>VLOOKUP($A20,$A$3:$J$12,COLUMNS($B$18:G20)+1,FALSE)</f>
        <v>95</v>
      </c>
      <c r="H20" s="16">
        <f>VLOOKUP($A20,$A$3:$J$12,COLUMNS($B$18:H20)+1,FALSE)</f>
        <v>73</v>
      </c>
      <c r="I20" s="16">
        <f>VLOOKUP($A20,$A$3:$J$12,COLUMNS($B$18:I20)+1,FALSE)</f>
        <v>20</v>
      </c>
      <c r="J20" s="16">
        <f>VLOOKUP($A20,$A$3:$J$12,COLUMNS($B$18:J20)+1,FALSE)</f>
        <v>22</v>
      </c>
    </row>
    <row r="21" spans="1:10" ht="15">
      <c r="A21" s="16">
        <v>4</v>
      </c>
      <c r="B21" s="16" t="str">
        <f>VLOOKUP($A21,$A$3:$J$12,COLUMNS($B$18:B21)+1,FALSE)</f>
        <v>Royal Steamer</v>
      </c>
      <c r="C21" s="16">
        <f>VLOOKUP($A21,$A$3:$J$12,COLUMNS($B$18:C21)+1,FALSE)</f>
        <v>10</v>
      </c>
      <c r="D21" s="16">
        <f>VLOOKUP($A21,$A$3:$J$12,COLUMNS($B$18:D21)+1,FALSE)</f>
        <v>6</v>
      </c>
      <c r="E21" s="16">
        <f>VLOOKUP($A21,$A$3:$J$12,COLUMNS($B$18:E21)+1,FALSE)</f>
        <v>2</v>
      </c>
      <c r="F21" s="16">
        <f>VLOOKUP($A21,$A$3:$J$12,COLUMNS($B$18:F21)+1,FALSE)</f>
        <v>2</v>
      </c>
      <c r="G21" s="16">
        <f>VLOOKUP($A21,$A$3:$J$12,COLUMNS($B$18:G21)+1,FALSE)</f>
        <v>79</v>
      </c>
      <c r="H21" s="16">
        <f>VLOOKUP($A21,$A$3:$J$12,COLUMNS($B$18:H21)+1,FALSE)</f>
        <v>61</v>
      </c>
      <c r="I21" s="16">
        <f>VLOOKUP($A21,$A$3:$J$12,COLUMNS($B$18:I21)+1,FALSE)</f>
        <v>20</v>
      </c>
      <c r="J21" s="16">
        <f>VLOOKUP($A21,$A$3:$J$12,COLUMNS($B$18:J21)+1,FALSE)</f>
        <v>18</v>
      </c>
    </row>
    <row r="22" spans="1:10" ht="15">
      <c r="A22" s="16">
        <v>5</v>
      </c>
      <c r="B22" s="16" t="str">
        <f>VLOOKUP($A22,$A$3:$J$12,COLUMNS($B$18:B22)+1,FALSE)</f>
        <v>Clay Pigeon</v>
      </c>
      <c r="C22" s="16">
        <f>VLOOKUP($A22,$A$3:$J$12,COLUMNS($B$18:C22)+1,FALSE)</f>
        <v>12</v>
      </c>
      <c r="D22" s="16">
        <f>VLOOKUP($A22,$A$3:$J$12,COLUMNS($B$18:D22)+1,FALSE)</f>
        <v>6</v>
      </c>
      <c r="E22" s="16">
        <f>VLOOKUP($A22,$A$3:$J$12,COLUMNS($B$18:E22)+1,FALSE)</f>
        <v>2</v>
      </c>
      <c r="F22" s="16">
        <f>VLOOKUP($A22,$A$3:$J$12,COLUMNS($B$18:F22)+1,FALSE)</f>
        <v>4</v>
      </c>
      <c r="G22" s="16">
        <f>VLOOKUP($A22,$A$3:$J$12,COLUMNS($B$18:G22)+1,FALSE)</f>
        <v>86</v>
      </c>
      <c r="H22" s="16">
        <f>VLOOKUP($A22,$A$3:$J$12,COLUMNS($B$18:H22)+1,FALSE)</f>
        <v>82</v>
      </c>
      <c r="I22" s="16">
        <f>VLOOKUP($A22,$A$3:$J$12,COLUMNS($B$18:I22)+1,FALSE)</f>
        <v>19</v>
      </c>
      <c r="J22" s="16">
        <f>VLOOKUP($A22,$A$3:$J$12,COLUMNS($B$18:J22)+1,FALSE)</f>
        <v>4</v>
      </c>
    </row>
    <row r="23" spans="1:10" ht="15">
      <c r="A23" s="16">
        <v>6</v>
      </c>
      <c r="B23" s="16" t="str">
        <f>VLOOKUP($A23,$A$3:$J$12,COLUMNS($B$18:B23)+1,FALSE)</f>
        <v>Baddow Social 'A'</v>
      </c>
      <c r="C23" s="16">
        <f>VLOOKUP($A23,$A$3:$J$12,COLUMNS($B$18:C23)+1,FALSE)</f>
        <v>12</v>
      </c>
      <c r="D23" s="16">
        <f>VLOOKUP($A23,$A$3:$J$12,COLUMNS($B$18:D23)+1,FALSE)</f>
        <v>5</v>
      </c>
      <c r="E23" s="16">
        <f>VLOOKUP($A23,$A$3:$J$12,COLUMNS($B$18:E23)+1,FALSE)</f>
        <v>1</v>
      </c>
      <c r="F23" s="16">
        <f>VLOOKUP($A23,$A$3:$J$12,COLUMNS($B$18:F23)+1,FALSE)</f>
        <v>6</v>
      </c>
      <c r="G23" s="16">
        <f>VLOOKUP($A23,$A$3:$J$12,COLUMNS($B$18:G23)+1,FALSE)</f>
        <v>82</v>
      </c>
      <c r="H23" s="16">
        <f>VLOOKUP($A23,$A$3:$J$12,COLUMNS($B$18:H23)+1,FALSE)</f>
        <v>86</v>
      </c>
      <c r="I23" s="16">
        <f>VLOOKUP($A23,$A$3:$J$12,COLUMNS($B$18:I23)+1,FALSE)</f>
        <v>16</v>
      </c>
      <c r="J23" s="16">
        <f>VLOOKUP($A23,$A$3:$J$12,COLUMNS($B$18:J23)+1,FALSE)</f>
        <v>-4</v>
      </c>
    </row>
    <row r="24" spans="1:10" ht="15">
      <c r="A24" s="16">
        <v>7</v>
      </c>
      <c r="B24" s="16" t="str">
        <f>VLOOKUP($A24,$A$3:$J$12,COLUMNS($B$18:B24)+1,FALSE)</f>
        <v>Rising Sun</v>
      </c>
      <c r="C24" s="16">
        <f>VLOOKUP($A24,$A$3:$J$12,COLUMNS($B$18:C24)+1,FALSE)</f>
        <v>11</v>
      </c>
      <c r="D24" s="16">
        <f>VLOOKUP($A24,$A$3:$J$12,COLUMNS($B$18:D24)+1,FALSE)</f>
        <v>4</v>
      </c>
      <c r="E24" s="16">
        <f>VLOOKUP($A24,$A$3:$J$12,COLUMNS($B$18:E24)+1,FALSE)</f>
        <v>3</v>
      </c>
      <c r="F24" s="16">
        <f>VLOOKUP($A24,$A$3:$J$12,COLUMNS($B$18:F24)+1,FALSE)</f>
        <v>4</v>
      </c>
      <c r="G24" s="16">
        <f>VLOOKUP($A24,$A$3:$J$12,COLUMNS($B$18:G24)+1,FALSE)</f>
        <v>75</v>
      </c>
      <c r="H24" s="16">
        <f>VLOOKUP($A24,$A$3:$J$12,COLUMNS($B$18:H24)+1,FALSE)</f>
        <v>79</v>
      </c>
      <c r="I24" s="16">
        <f>VLOOKUP($A24,$A$3:$J$12,COLUMNS($B$18:I24)+1,FALSE)</f>
        <v>15</v>
      </c>
      <c r="J24" s="16">
        <f>VLOOKUP($A24,$A$3:$J$12,COLUMNS($B$18:J24)+1,FALSE)</f>
        <v>-4</v>
      </c>
    </row>
    <row r="25" spans="1:10" ht="15">
      <c r="A25" s="16">
        <v>8</v>
      </c>
      <c r="B25" s="16" t="str">
        <f>VLOOKUP($A25,$A$3:$J$12,COLUMNS($B$18:B25)+1,FALSE)</f>
        <v>Tulip 'A'</v>
      </c>
      <c r="C25" s="16">
        <f>VLOOKUP($A25,$A$3:$J$12,COLUMNS($B$18:C25)+1,FALSE)</f>
        <v>11</v>
      </c>
      <c r="D25" s="16">
        <f>VLOOKUP($A25,$A$3:$J$12,COLUMNS($B$18:D25)+1,FALSE)</f>
        <v>2</v>
      </c>
      <c r="E25" s="16">
        <f>VLOOKUP($A25,$A$3:$J$12,COLUMNS($B$18:E25)+1,FALSE)</f>
        <v>1</v>
      </c>
      <c r="F25" s="16">
        <f>VLOOKUP($A25,$A$3:$J$12,COLUMNS($B$18:F25)+1,FALSE)</f>
        <v>8</v>
      </c>
      <c r="G25" s="16">
        <f>VLOOKUP($A25,$A$3:$J$12,COLUMNS($B$18:G25)+1,FALSE)</f>
        <v>57</v>
      </c>
      <c r="H25" s="16">
        <f>VLOOKUP($A25,$A$3:$J$12,COLUMNS($B$18:H25)+1,FALSE)</f>
        <v>97</v>
      </c>
      <c r="I25" s="16">
        <f>VLOOKUP($A25,$A$3:$J$12,COLUMNS($B$18:I25)+1,FALSE)</f>
        <v>7</v>
      </c>
      <c r="J25" s="16">
        <f>VLOOKUP($A25,$A$3:$J$12,COLUMNS($B$18:J25)+1,FALSE)</f>
        <v>-40</v>
      </c>
    </row>
    <row r="26" spans="1:10" ht="15">
      <c r="A26" s="16">
        <v>9</v>
      </c>
      <c r="B26" s="16" t="str">
        <f>VLOOKUP($A26,$A$3:$J$12,COLUMNS($B$18:B26)+1,FALSE)</f>
        <v>Gardeners 'A'</v>
      </c>
      <c r="C26" s="16">
        <f>VLOOKUP($A26,$A$3:$J$12,COLUMNS($B$18:C26)+1,FALSE)</f>
        <v>11</v>
      </c>
      <c r="D26" s="16">
        <f>VLOOKUP($A26,$A$3:$J$12,COLUMNS($B$18:D26)+1,FALSE)</f>
        <v>0</v>
      </c>
      <c r="E26" s="16">
        <f>VLOOKUP($A26,$A$3:$J$12,COLUMNS($B$18:E26)+1,FALSE)</f>
        <v>0</v>
      </c>
      <c r="F26" s="16">
        <f>VLOOKUP($A26,$A$3:$J$12,COLUMNS($B$18:F26)+1,FALSE)</f>
        <v>11</v>
      </c>
      <c r="G26" s="16">
        <f>VLOOKUP($A26,$A$3:$J$12,COLUMNS($B$18:G26)+1,FALSE)</f>
        <v>47</v>
      </c>
      <c r="H26" s="16">
        <f>VLOOKUP($A26,$A$3:$J$12,COLUMNS($B$18:H26)+1,FALSE)</f>
        <v>107</v>
      </c>
      <c r="I26" s="16">
        <f>VLOOKUP($A26,$A$3:$J$12,COLUMNS($B$18:I26)+1,FALSE)</f>
        <v>0</v>
      </c>
      <c r="J26" s="16">
        <f>VLOOKUP($A26,$A$3:$J$12,COLUMNS($B$18:J26)+1,FALSE)</f>
        <v>-60</v>
      </c>
    </row>
    <row r="27" spans="1:10">
      <c r="A27" s="30" t="s">
        <v>74</v>
      </c>
    </row>
  </sheetData>
  <sheetProtection password="D2DF" sheet="1" objects="1" scenarios="1"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Div 1 Res</vt:lpstr>
      <vt:lpstr>Div 2 Res</vt:lpstr>
      <vt:lpstr>Div 3 Res</vt:lpstr>
      <vt:lpstr>Div 4 Res</vt:lpstr>
      <vt:lpstr>Div 5 Res</vt:lpstr>
      <vt:lpstr>League Tables</vt:lpstr>
      <vt:lpstr>Div 1 Table</vt:lpstr>
      <vt:lpstr>Div 2 Table</vt:lpstr>
      <vt:lpstr>Div 3 Table</vt:lpstr>
      <vt:lpstr>Div 4 Table</vt:lpstr>
      <vt:lpstr>Div 5 Table</vt:lpstr>
    </vt:vector>
  </TitlesOfParts>
  <Company>LONDON WASTE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DOWR</dc:creator>
  <cp:lastModifiedBy>HP</cp:lastModifiedBy>
  <cp:lastPrinted>2019-09-21T10:57:00Z</cp:lastPrinted>
  <dcterms:created xsi:type="dcterms:W3CDTF">2005-09-21T07:53:52Z</dcterms:created>
  <dcterms:modified xsi:type="dcterms:W3CDTF">2020-02-15T14:18:45Z</dcterms:modified>
</cp:coreProperties>
</file>